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(диск Х) Антонова\ПРОВЕРКИ ГОДОВЫХ ОТЧЕТОВ ВЫСОКОДОТАЦИОННЫХ МО\2024 год\4. Отчет по проверке высокодот МО 2024\"/>
    </mc:Choice>
  </mc:AlternateContent>
  <bookViews>
    <workbookView xWindow="-120" yWindow="-120" windowWidth="29040" windowHeight="15840"/>
  </bookViews>
  <sheets>
    <sheet name="Приложение 7" sheetId="2" r:id="rId1"/>
  </sheets>
  <definedNames>
    <definedName name="_xlnm.Print_Titles" localSheetId="0">'Приложение 7'!$4:$8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2" l="1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6" i="2"/>
  <c r="M37" i="2"/>
  <c r="M9" i="2"/>
  <c r="Z11" i="2" l="1"/>
  <c r="R9" i="2"/>
  <c r="S31" i="2" l="1"/>
  <c r="U31" i="2"/>
  <c r="S32" i="2"/>
  <c r="U32" i="2"/>
  <c r="S33" i="2"/>
  <c r="U33" i="2"/>
  <c r="S34" i="2"/>
  <c r="U34" i="2"/>
  <c r="S35" i="2"/>
  <c r="U35" i="2"/>
  <c r="AB36" i="2"/>
  <c r="Z36" i="2"/>
  <c r="AB28" i="2"/>
  <c r="Z28" i="2"/>
  <c r="AB27" i="2"/>
  <c r="Z27" i="2"/>
  <c r="AB26" i="2"/>
  <c r="Z26" i="2"/>
  <c r="AB25" i="2"/>
  <c r="Z25" i="2"/>
  <c r="AB24" i="2"/>
  <c r="Z24" i="2"/>
  <c r="AB23" i="2"/>
  <c r="Z23" i="2"/>
  <c r="AB22" i="2"/>
  <c r="Z22" i="2"/>
  <c r="AB21" i="2"/>
  <c r="Z21" i="2"/>
  <c r="AB20" i="2"/>
  <c r="Z20" i="2"/>
  <c r="AB19" i="2"/>
  <c r="Z19" i="2"/>
  <c r="AB18" i="2"/>
  <c r="Z18" i="2"/>
  <c r="AB17" i="2"/>
  <c r="Z17" i="2"/>
  <c r="AB16" i="2"/>
  <c r="Z16" i="2"/>
  <c r="AB15" i="2"/>
  <c r="Z15" i="2"/>
  <c r="AB14" i="2"/>
  <c r="Z14" i="2"/>
  <c r="AB13" i="2"/>
  <c r="Z13" i="2"/>
  <c r="AB12" i="2"/>
  <c r="Z12" i="2"/>
  <c r="AB11" i="2"/>
  <c r="AB10" i="2"/>
  <c r="Z10" i="2"/>
  <c r="Y9" i="2"/>
  <c r="X9" i="2"/>
  <c r="R37" i="2"/>
  <c r="U36" i="2"/>
  <c r="S36" i="2"/>
  <c r="U30" i="2"/>
  <c r="S30" i="2"/>
  <c r="U29" i="2"/>
  <c r="S29" i="2"/>
  <c r="U28" i="2"/>
  <c r="S28" i="2"/>
  <c r="U27" i="2"/>
  <c r="S27" i="2"/>
  <c r="U26" i="2"/>
  <c r="S26" i="2"/>
  <c r="U25" i="2"/>
  <c r="S25" i="2"/>
  <c r="U24" i="2"/>
  <c r="S24" i="2"/>
  <c r="U23" i="2"/>
  <c r="S23" i="2"/>
  <c r="U22" i="2"/>
  <c r="S22" i="2"/>
  <c r="U21" i="2"/>
  <c r="S21" i="2"/>
  <c r="U20" i="2"/>
  <c r="S20" i="2"/>
  <c r="U19" i="2"/>
  <c r="S19" i="2"/>
  <c r="U18" i="2"/>
  <c r="S18" i="2"/>
  <c r="U17" i="2"/>
  <c r="S17" i="2"/>
  <c r="U16" i="2"/>
  <c r="S16" i="2"/>
  <c r="U15" i="2"/>
  <c r="S15" i="2"/>
  <c r="U14" i="2"/>
  <c r="S14" i="2"/>
  <c r="U13" i="2"/>
  <c r="S13" i="2"/>
  <c r="U12" i="2"/>
  <c r="S12" i="2"/>
  <c r="U11" i="2"/>
  <c r="S11" i="2"/>
  <c r="U10" i="2"/>
  <c r="S10" i="2"/>
  <c r="Q37" i="2"/>
  <c r="N36" i="2"/>
  <c r="L36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J9" i="2"/>
  <c r="J37" i="2" s="1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9" i="2"/>
  <c r="G36" i="2"/>
  <c r="E36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D37" i="2"/>
  <c r="C37" i="2"/>
  <c r="T12" i="2" l="1"/>
  <c r="T20" i="2"/>
  <c r="T28" i="2"/>
  <c r="T36" i="2"/>
  <c r="T16" i="2"/>
  <c r="T19" i="2"/>
  <c r="T13" i="2"/>
  <c r="T21" i="2"/>
  <c r="T29" i="2"/>
  <c r="T37" i="2"/>
  <c r="T26" i="2"/>
  <c r="T14" i="2"/>
  <c r="T22" i="2"/>
  <c r="T30" i="2"/>
  <c r="T24" i="2"/>
  <c r="T10" i="2"/>
  <c r="T35" i="2"/>
  <c r="T15" i="2"/>
  <c r="T23" i="2"/>
  <c r="T31" i="2"/>
  <c r="T32" i="2"/>
  <c r="T34" i="2"/>
  <c r="T27" i="2"/>
  <c r="T17" i="2"/>
  <c r="T25" i="2"/>
  <c r="T33" i="2"/>
  <c r="T18" i="2"/>
  <c r="T11" i="2"/>
  <c r="Z9" i="2"/>
  <c r="X37" i="2"/>
  <c r="Y37" i="2"/>
  <c r="AA9" i="2" s="1"/>
  <c r="F15" i="2"/>
  <c r="F23" i="2"/>
  <c r="F31" i="2"/>
  <c r="F11" i="2"/>
  <c r="F9" i="2"/>
  <c r="F30" i="2"/>
  <c r="F16" i="2"/>
  <c r="F24" i="2"/>
  <c r="F32" i="2"/>
  <c r="F36" i="2"/>
  <c r="F26" i="2"/>
  <c r="F13" i="2"/>
  <c r="F14" i="2"/>
  <c r="F17" i="2"/>
  <c r="F25" i="2"/>
  <c r="F37" i="2"/>
  <c r="F19" i="2"/>
  <c r="F21" i="2"/>
  <c r="F10" i="2"/>
  <c r="F18" i="2"/>
  <c r="F27" i="2"/>
  <c r="F12" i="2"/>
  <c r="F20" i="2"/>
  <c r="F28" i="2"/>
  <c r="F29" i="2"/>
  <c r="F22" i="2"/>
  <c r="N9" i="2"/>
  <c r="T9" i="2"/>
  <c r="L37" i="2"/>
  <c r="N37" i="2"/>
  <c r="AB9" i="2"/>
  <c r="U9" i="2"/>
  <c r="U37" i="2"/>
  <c r="S37" i="2"/>
  <c r="S9" i="2"/>
  <c r="L9" i="2"/>
  <c r="G37" i="2"/>
  <c r="E37" i="2"/>
  <c r="E9" i="2"/>
  <c r="AB37" i="2" l="1"/>
  <c r="AA10" i="2"/>
  <c r="AA18" i="2"/>
  <c r="AA26" i="2"/>
  <c r="AA11" i="2"/>
  <c r="AA19" i="2"/>
  <c r="AA27" i="2"/>
  <c r="AA25" i="2"/>
  <c r="AA12" i="2"/>
  <c r="AA20" i="2"/>
  <c r="AA28" i="2"/>
  <c r="AA14" i="2"/>
  <c r="AA37" i="2"/>
  <c r="AA17" i="2"/>
  <c r="AA13" i="2"/>
  <c r="AA21" i="2"/>
  <c r="AA36" i="2"/>
  <c r="AA22" i="2"/>
  <c r="AA24" i="2"/>
  <c r="AA15" i="2"/>
  <c r="AA23" i="2"/>
  <c r="AA16" i="2"/>
  <c r="Z37" i="2"/>
</calcChain>
</file>

<file path=xl/sharedStrings.xml><?xml version="1.0" encoding="utf-8"?>
<sst xmlns="http://schemas.openxmlformats.org/spreadsheetml/2006/main" count="150" uniqueCount="111">
  <si>
    <t>Бюджетные назначения</t>
  </si>
  <si>
    <t>% исп.</t>
  </si>
  <si>
    <t>Всего расходов:</t>
  </si>
  <si>
    <t>(тыс. рублей)</t>
  </si>
  <si>
    <t>№ п/п</t>
  </si>
  <si>
    <t>Наименование МП</t>
  </si>
  <si>
    <t>Исполнение</t>
  </si>
  <si>
    <t>Факт</t>
  </si>
  <si>
    <t>Доля МП в программ-ных расходах (%)</t>
  </si>
  <si>
    <t>Неиспол-ненные бюджетные назначения</t>
  </si>
  <si>
    <t>Программные мероприятия всего, в том числе по МП:</t>
  </si>
  <si>
    <t>Непрограммные направления деятельности</t>
  </si>
  <si>
    <t>Анучинский округ</t>
  </si>
  <si>
    <t>Кавалеровский округ</t>
  </si>
  <si>
    <t>Хорольский округ</t>
  </si>
  <si>
    <t>Ольгинский округ</t>
  </si>
  <si>
    <t xml:space="preserve">Согласно годовой бюджетной отчетности за 2023 год </t>
  </si>
  <si>
    <t xml:space="preserve">"Развитие образования в Анучинском муниципальном округе" </t>
  </si>
  <si>
    <t xml:space="preserve">"Развитие молодежной политики и патриотического воспитания граждан в Анучинском муниципальном округе" </t>
  </si>
  <si>
    <t xml:space="preserve">"Обеспечение жильем молодых семей Анучинского муниципального округа" </t>
  </si>
  <si>
    <t xml:space="preserve">социальная поддержка инвалидов Анучинского муниципального округа "Доступная среда" </t>
  </si>
  <si>
    <t xml:space="preserve">"Развитие физической культуры, спорта и туризма в Анучинском муниципальном округе" </t>
  </si>
  <si>
    <t xml:space="preserve">"Комплексные меры по противодействию экстремизму, терроризму, правонарушениям и наркомании в Анучинском муниципальном округе" </t>
  </si>
  <si>
    <t>"Муниципальное управление Анучинского муниципального округа"</t>
  </si>
  <si>
    <t xml:space="preserve">"Противодействие коррупции в органах местного самоуправления Анучинского муниципального округа" </t>
  </si>
  <si>
    <t>"Повышение эффективности управления муниципальными финансами "</t>
  </si>
  <si>
    <t xml:space="preserve">"Дорожная деятельность в отношении автомобильных дорог местного значения на территории Анучинского муниципального округа" </t>
  </si>
  <si>
    <t>"Обеспечение качественными услугами жилищно-коммунального хозяйства на территории Анучинского муниципального округа"</t>
  </si>
  <si>
    <t>"Об энергосбережении и повышении энергетической эффективности на территории Анучинского муниципального округа"</t>
  </si>
  <si>
    <t>"Обеспечение граждан твердым топливом (дровами) на территории Анучинского муниципального округа"</t>
  </si>
  <si>
    <t>"Организация ритуальных услуг и содержание мест захоронения на территории Анучинского муниципального округа"</t>
  </si>
  <si>
    <t xml:space="preserve">Муниципальная программа "Комплексное развитие сельских территорий на территории Анучинского муниципального округа" </t>
  </si>
  <si>
    <t xml:space="preserve">"Управление и распоряжение муниципальным имуществом Анучинского муниципального округа" </t>
  </si>
  <si>
    <t xml:space="preserve">"Развитие малого и среднего предпринимательства в Анучинском муниципальном округе" </t>
  </si>
  <si>
    <t xml:space="preserve">"Защита населения и территорий от чрезвычайных ситуаций, обеспечение пожарной безопасности и безопасности людей на водных объектах Анучинского муниципального округа" </t>
  </si>
  <si>
    <t>"Благоустройство территории населенных пунктов Анучинского муниципального округа"</t>
  </si>
  <si>
    <t>"Формирование современной городской среды населенных пунктов на территории Анучинского муниципального округа"</t>
  </si>
  <si>
    <t xml:space="preserve">"Сохранение и развитие культуры Анучинского муниципального округа" </t>
  </si>
  <si>
    <t xml:space="preserve">"Укрепление общественного здоровья в Анучинском муниципальном округе" </t>
  </si>
  <si>
    <t xml:space="preserve">"Капитальный ремонт гидротехнических сооружений на территории Анучинского муниципального округа" </t>
  </si>
  <si>
    <t>Всего расходов</t>
  </si>
  <si>
    <t xml:space="preserve"> "Развитие системы образования в Кавалеровском муниципальном округе" </t>
  </si>
  <si>
    <t xml:space="preserve"> "Развитие улично-дорожной сети Кавалеровского муниципального округа" </t>
  </si>
  <si>
    <t xml:space="preserve"> "Социальная поддержка населения Кавалеровского муниципального округа"</t>
  </si>
  <si>
    <t xml:space="preserve">"Развитие муниципальной службы в администрации Кавалеровского муниципального округа" </t>
  </si>
  <si>
    <t xml:space="preserve"> "Противодействие коррупции в границах Кавалеровского муниципального округа" </t>
  </si>
  <si>
    <t xml:space="preserve">"Развитие малого и среднего предпринимательства в Кавалеровском муниципальном округе" </t>
  </si>
  <si>
    <t xml:space="preserve">"Создание условий для организации транспортного обслуживания населения по маршрутам в границах Кавалеровского муниципального округа" </t>
  </si>
  <si>
    <t xml:space="preserve">"Информатизация Кавалеровского муниципального округа" </t>
  </si>
  <si>
    <t xml:space="preserve"> "Развитие культуры и молодежной политики в Кавалеровском муниципальном округе" </t>
  </si>
  <si>
    <t xml:space="preserve">"Развитие физической культуры и спорта в Кавалеровском муниципальном округе" </t>
  </si>
  <si>
    <t xml:space="preserve">"Комплексные меры профилактики экстремизма и терроризма, незаконного потребления наркотических средств и психотропных веществ в Кавалеровском муниципальном округе" </t>
  </si>
  <si>
    <t xml:space="preserve">"Профилактика безнадзорности и правонарушений несовершеннолетних на территории Кавалеровского муниципального округа" </t>
  </si>
  <si>
    <t xml:space="preserve"> "Организация обеспечения населения твердым топливом (дровами), на территории Кавалеровского муниципального округа"</t>
  </si>
  <si>
    <t>"Развитие средств массовой информации в Кавалеровском муниципальном округе"</t>
  </si>
  <si>
    <t xml:space="preserve"> "Укрепление общественного здоровья в Кавалеровском муниципальном округе"</t>
  </si>
  <si>
    <t>"Формирование законопослушного поведения участников дорожного движения на территории Кавалеровского муниципального округа"</t>
  </si>
  <si>
    <t xml:space="preserve">"Совершенствование гражданской обороны, защиты населения и территорий от чрезвычайных ситуаций, обеспечение пожарной безопасности и безопасности людей на водных объектах Кавалеровского муниципального округа" </t>
  </si>
  <si>
    <t xml:space="preserve">"Формирование современной городской среды Кавалеровского муниципального округа" </t>
  </si>
  <si>
    <t xml:space="preserve">"Управление муниципальным имуществом и земельными ресурсами Кавалеровского муниципального округа" </t>
  </si>
  <si>
    <t xml:space="preserve">"Благоустройство территорий, детских и спортивных площадок на территории Кавалеровского муниципального округа" </t>
  </si>
  <si>
    <t xml:space="preserve">"Реформирование и модернизация жилищно-коммунального хозяйства, благоустройство, содержание и озеленение территорий Кавалеровского муниципального округа" </t>
  </si>
  <si>
    <t xml:space="preserve">"Развитие  образования Хорольского муниципального округа Приморского края" </t>
  </si>
  <si>
    <t xml:space="preserve">"Социальная поддержка населения Хорольского муниципального округа Приморского края" </t>
  </si>
  <si>
    <t xml:space="preserve">"Противодействие коррупции в Хорольском муниципальном округе Приморского края" </t>
  </si>
  <si>
    <t xml:space="preserve">"Развитие культуры и туризма в Хорольском муниципальном округе Приморского края" </t>
  </si>
  <si>
    <t xml:space="preserve">"Обеспечение земельных участков, предоставляемых (предоставленных) в собственность на бесплатной основе гражданам, имеющих трех и более детей, а также в аренду гражданам, имеющим двух детей и молодым семьям под строительство индивидуальных жилых домов в Хорольском муниципальном округе Приморского края, инженерной и транспортной инфраструктурами" </t>
  </si>
  <si>
    <t xml:space="preserve">"Защита населения и территории от чрезвычайных ситуаций, обеспечение пожарной безопасности и безопасности людей на водных объектах Хорольского муниципального округа Приморского края" </t>
  </si>
  <si>
    <t xml:space="preserve">"Обращение с отходами в Хорольском муниципальном округе Приморского края" </t>
  </si>
  <si>
    <t xml:space="preserve">"Развитие физической культуры и массового спорта в Хорольском муниципальном округе Приморского края" </t>
  </si>
  <si>
    <t xml:space="preserve">"Развитие информационного общества в Хорольском муниципальном округе Приморского края" </t>
  </si>
  <si>
    <t xml:space="preserve">"Развитие транспортного комплекса Хорольского муниципального округа Приморского края" </t>
  </si>
  <si>
    <t>"Энергосбережение и повышение энергетической эффективности в Хорольском муниципальном округе Приморского края"</t>
  </si>
  <si>
    <t xml:space="preserve">"Комплексное развитие сельских территорий Хорольского муниципального округа Приморского края" </t>
  </si>
  <si>
    <t xml:space="preserve">"Развитие муниципальной службы в администрации Хорольского муниципального округа Приморского края" </t>
  </si>
  <si>
    <t xml:space="preserve">"Повышение безопасности дорожного движения в Хорольском муниципальном округе Приморского края" </t>
  </si>
  <si>
    <t xml:space="preserve">"Экономическое развитие Хорольского муниципального округа Приморского края" </t>
  </si>
  <si>
    <t xml:space="preserve">"Укрепление общественного здоровья населения Хорольского муниципального округа Приморского края" </t>
  </si>
  <si>
    <t xml:space="preserve">"Обеспечение доступным жильем и качественными услугами жилищно-коммунального хозяйства населения Хорольского муниципального округа Приморского края" </t>
  </si>
  <si>
    <t xml:space="preserve">"Профилактика правонарушений, терроризма и экстремизма, минимизация и (или) ликвидация последствий проявления терроризма и экстремизма в Хорольском муниципальном округе Приморского края" </t>
  </si>
  <si>
    <t xml:space="preserve">"Комплексные меры по противодействию злоупотреблению наркотиками и их незаконному обороту в Хорольском  муниципальном округе Приморского края" </t>
  </si>
  <si>
    <t>"Защита населения и территории Хорольского муниципального округа Приморского края от наводнений"</t>
  </si>
  <si>
    <t xml:space="preserve">"Формирование современной городской среды Хорольского муниципального округа Приморского края" </t>
  </si>
  <si>
    <t xml:space="preserve">"Патриотическое воспитание граждан, реализация государственной политики и развитие институтов гражданского общества на территории Хорольского муниципального округа Приморского края" </t>
  </si>
  <si>
    <t xml:space="preserve">"Проведение комплексных кадастровых работ на территории Хорольского муниципального округа Приморского края" </t>
  </si>
  <si>
    <t xml:space="preserve">"Уличное освещение Хорольского муниципального округа Приморского края" </t>
  </si>
  <si>
    <t xml:space="preserve">"Обеспечение жильем молодых семей Хорольского муниципального округа Приморского края" </t>
  </si>
  <si>
    <t xml:space="preserve">"Техническая инвентаризация, паспортизация, постановка на кадастровый учет муниципального и бесхозяйного имущества на территории Хорольского муниципального округа Приморского края" </t>
  </si>
  <si>
    <t xml:space="preserve">"Развитие системы образования Ольгинского муниципального округа" </t>
  </si>
  <si>
    <t xml:space="preserve"> "Экономическое развитие Ольгинского муниципального округа" </t>
  </si>
  <si>
    <t xml:space="preserve">"Профилактика терроризма и экстремизма на территории Ольгинского муниципального округа" </t>
  </si>
  <si>
    <t xml:space="preserve">"Защита населения и территории от ЧС и обеспечение пожарной безопасности Ольгинского муниципального округа" </t>
  </si>
  <si>
    <t xml:space="preserve"> "Развитие физической культуры и спорта в Ольгинском муниципальном округе" </t>
  </si>
  <si>
    <t xml:space="preserve">"Комплексное социальное развитие Ольгинского муниципального округа" </t>
  </si>
  <si>
    <t xml:space="preserve">"Развитие культуры Ольгинского округа" </t>
  </si>
  <si>
    <t>"Комплексное развитие коммунальной инфраструктуры в Ольгинском муниципальном округе"</t>
  </si>
  <si>
    <t>"Комплексное развитие дорожной сети и ее содержание, повышение безопасности дорожного движения в границах Ольгинского муниципального округа"</t>
  </si>
  <si>
    <t xml:space="preserve">"Содержание и капитальный ремонт муниципального жилого фонда" </t>
  </si>
  <si>
    <t>"Поддержка коренных малочисленных народов Севера, Сибири и Дальнего Востока, проживающих на территории Ольгинского муниципального округа"</t>
  </si>
  <si>
    <t xml:space="preserve">"Территориальное планирование и градостроительное зонирование" </t>
  </si>
  <si>
    <t xml:space="preserve">"Организация и предоставление услуг по обеспечению твердым топливом населения, проживающего на территории Ольгинского округа" </t>
  </si>
  <si>
    <t>"Противодействие коррупции на территории Ольгинского муниципального округа"</t>
  </si>
  <si>
    <t>"Комплексные меры по противодействию злоупотреблению наркотиками и их незаконному обороту в Ольгинском муниципальном округе"</t>
  </si>
  <si>
    <t xml:space="preserve">"Развитие туризма на территории Ольгинского муниципального округа" </t>
  </si>
  <si>
    <t>"Энергосбережение и повышение энергоэффективности объектов муниципальной собственности по Ольгинскому муниципальному округу"</t>
  </si>
  <si>
    <t xml:space="preserve">"Укрепление общественного здоровья" </t>
  </si>
  <si>
    <t xml:space="preserve">"Развитие информационного общества на территории Ольгинского муниципального округа" </t>
  </si>
  <si>
    <t>Приложение 7.</t>
  </si>
  <si>
    <t>Сведения об исполнении в 2023 году непрограммных расходов и программных расходов, в разрезе муниципальных программ, в бюджетах проверенных округов</t>
  </si>
  <si>
    <t>"Развитие молодежной политики на территории Ольгинского муниципального округа" на 2023-2025 годы"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</si>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</sst>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top" wrapText="1"/>
    </xf>
    <xf numFmtId="4" fontId="4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4" fillId="3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3" fontId="4" fillId="4" borderId="2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2" xfId="0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right" vertical="top" wrapText="1"/>
    </xf>
    <xf numFmtId="4" fontId="2" fillId="0" borderId="2" xfId="0" applyNumberFormat="1" applyFont="1" applyFill="1" applyBorder="1" applyAlignment="1">
      <alignment horizontal="right" vertical="top" wrapText="1"/>
    </xf>
    <xf numFmtId="3" fontId="2" fillId="0" borderId="2" xfId="0" applyNumberFormat="1" applyFont="1" applyFill="1" applyBorder="1" applyAlignment="1">
      <alignment horizontal="right" vertical="top" wrapText="1"/>
    </xf>
    <xf numFmtId="4" fontId="1" fillId="0" borderId="2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wrapText="1"/>
    </xf>
    <xf numFmtId="4" fontId="3" fillId="0" borderId="2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vertical="top" wrapText="1"/>
    </xf>
    <xf numFmtId="4" fontId="4" fillId="0" borderId="2" xfId="0" applyNumberFormat="1" applyFont="1" applyFill="1" applyBorder="1" applyAlignment="1">
      <alignment horizontal="right" vertical="top" wrapText="1"/>
    </xf>
    <xf numFmtId="3" fontId="4" fillId="0" borderId="2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wrapText="1"/>
    </xf>
    <xf numFmtId="0" fontId="1" fillId="0" borderId="0" xfId="0" applyFont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center"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3" fontId="2" fillId="4" borderId="2" xfId="0" applyNumberFormat="1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right" wrapText="1"/>
    </xf>
    <xf numFmtId="0" fontId="2" fillId="2" borderId="2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7"/>
  <sheetViews>
    <sheetView tabSelected="1" topLeftCell="B1" zoomScale="86" zoomScaleNormal="86" workbookViewId="0">
      <selection activeCell="Y29" sqref="Y29"/>
    </sheetView>
  </sheetViews>
  <sheetFormatPr defaultRowHeight="12.75" x14ac:dyDescent="0.2"/>
  <cols>
    <col min="1" max="1" width="3.7109375" style="1" customWidth="1"/>
    <col min="2" max="2" width="23.85546875" style="33" customWidth="1"/>
    <col min="3" max="4" width="10.7109375" style="1" bestFit="1" customWidth="1"/>
    <col min="5" max="5" width="7.85546875" style="1" customWidth="1"/>
    <col min="6" max="6" width="9.28515625" style="1" bestFit="1" customWidth="1"/>
    <col min="7" max="7" width="10.140625" style="1" customWidth="1"/>
    <col min="8" max="8" width="3.28515625" style="2" customWidth="1"/>
    <col min="9" max="9" width="25" style="33" customWidth="1"/>
    <col min="10" max="10" width="11.7109375" style="1" customWidth="1"/>
    <col min="11" max="11" width="12.28515625" style="1" customWidth="1"/>
    <col min="12" max="12" width="7.7109375" style="1" customWidth="1"/>
    <col min="13" max="13" width="9.140625" style="1" customWidth="1"/>
    <col min="14" max="14" width="11.140625" style="1" customWidth="1"/>
    <col min="15" max="15" width="4.42578125" style="1" customWidth="1"/>
    <col min="16" max="16" width="20" style="33" customWidth="1"/>
    <col min="17" max="17" width="11.85546875" style="1" customWidth="1"/>
    <col min="18" max="18" width="12.85546875" style="1" customWidth="1"/>
    <col min="19" max="19" width="7.140625" style="1" customWidth="1"/>
    <col min="20" max="21" width="9.140625" style="1"/>
    <col min="22" max="22" width="4.5703125" style="1" customWidth="1"/>
    <col min="23" max="23" width="18.85546875" style="33" customWidth="1"/>
    <col min="24" max="24" width="12" style="1" customWidth="1"/>
    <col min="25" max="25" width="12.5703125" style="1" customWidth="1"/>
    <col min="26" max="16384" width="9.140625" style="1"/>
  </cols>
  <sheetData>
    <row r="1" spans="1:28" ht="12.75" customHeight="1" x14ac:dyDescent="0.2">
      <c r="A1" s="46" t="s">
        <v>107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</row>
    <row r="2" spans="1:28" x14ac:dyDescent="0.2">
      <c r="A2" s="45" t="s">
        <v>108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</row>
    <row r="3" spans="1:28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28" ht="15" customHeight="1" x14ac:dyDescent="0.2">
      <c r="A4" s="53" t="s">
        <v>3</v>
      </c>
      <c r="B4" s="53"/>
      <c r="M4" s="49"/>
      <c r="N4" s="49"/>
    </row>
    <row r="5" spans="1:28" s="3" customFormat="1" ht="12.75" customHeight="1" x14ac:dyDescent="0.2">
      <c r="A5" s="50" t="s">
        <v>12</v>
      </c>
      <c r="B5" s="50"/>
      <c r="C5" s="50"/>
      <c r="D5" s="50"/>
      <c r="E5" s="50"/>
      <c r="F5" s="50"/>
      <c r="G5" s="50"/>
      <c r="H5" s="10"/>
      <c r="I5" s="51" t="s">
        <v>13</v>
      </c>
      <c r="J5" s="51"/>
      <c r="K5" s="51"/>
      <c r="L5" s="51"/>
      <c r="M5" s="51"/>
      <c r="N5" s="51"/>
      <c r="O5" s="13"/>
      <c r="P5" s="42" t="s">
        <v>14</v>
      </c>
      <c r="Q5" s="42"/>
      <c r="R5" s="42"/>
      <c r="S5" s="42"/>
      <c r="T5" s="42"/>
      <c r="U5" s="42"/>
      <c r="V5" s="16"/>
      <c r="W5" s="39" t="s">
        <v>15</v>
      </c>
      <c r="X5" s="39"/>
      <c r="Y5" s="39"/>
      <c r="Z5" s="39"/>
      <c r="AA5" s="39"/>
      <c r="AB5" s="39"/>
    </row>
    <row r="6" spans="1:28" s="4" customFormat="1" ht="12.75" customHeight="1" x14ac:dyDescent="0.25">
      <c r="A6" s="47" t="s">
        <v>4</v>
      </c>
      <c r="B6" s="47" t="s">
        <v>5</v>
      </c>
      <c r="C6" s="47" t="s">
        <v>16</v>
      </c>
      <c r="D6" s="47"/>
      <c r="E6" s="47"/>
      <c r="F6" s="47"/>
      <c r="G6" s="47"/>
      <c r="H6" s="48" t="s">
        <v>4</v>
      </c>
      <c r="I6" s="52" t="s">
        <v>5</v>
      </c>
      <c r="J6" s="52" t="s">
        <v>16</v>
      </c>
      <c r="K6" s="52"/>
      <c r="L6" s="52"/>
      <c r="M6" s="52"/>
      <c r="N6" s="52"/>
      <c r="O6" s="43" t="s">
        <v>4</v>
      </c>
      <c r="P6" s="44" t="s">
        <v>5</v>
      </c>
      <c r="Q6" s="44" t="s">
        <v>16</v>
      </c>
      <c r="R6" s="44"/>
      <c r="S6" s="44"/>
      <c r="T6" s="44"/>
      <c r="U6" s="44"/>
      <c r="V6" s="40" t="s">
        <v>4</v>
      </c>
      <c r="W6" s="41" t="s">
        <v>5</v>
      </c>
      <c r="X6" s="41" t="s">
        <v>16</v>
      </c>
      <c r="Y6" s="41"/>
      <c r="Z6" s="41"/>
      <c r="AA6" s="41"/>
      <c r="AB6" s="41"/>
    </row>
    <row r="7" spans="1:28" s="4" customFormat="1" ht="12.75" customHeight="1" x14ac:dyDescent="0.25">
      <c r="A7" s="47"/>
      <c r="B7" s="47"/>
      <c r="C7" s="47" t="s">
        <v>0</v>
      </c>
      <c r="D7" s="47" t="s">
        <v>6</v>
      </c>
      <c r="E7" s="47"/>
      <c r="F7" s="47"/>
      <c r="G7" s="47"/>
      <c r="H7" s="48"/>
      <c r="I7" s="52"/>
      <c r="J7" s="52" t="s">
        <v>0</v>
      </c>
      <c r="K7" s="52" t="s">
        <v>6</v>
      </c>
      <c r="L7" s="52"/>
      <c r="M7" s="52"/>
      <c r="N7" s="52"/>
      <c r="O7" s="43"/>
      <c r="P7" s="44"/>
      <c r="Q7" s="44" t="s">
        <v>0</v>
      </c>
      <c r="R7" s="44" t="s">
        <v>6</v>
      </c>
      <c r="S7" s="44"/>
      <c r="T7" s="44"/>
      <c r="U7" s="44"/>
      <c r="V7" s="40"/>
      <c r="W7" s="41"/>
      <c r="X7" s="41" t="s">
        <v>0</v>
      </c>
      <c r="Y7" s="41" t="s">
        <v>6</v>
      </c>
      <c r="Z7" s="41"/>
      <c r="AA7" s="41"/>
      <c r="AB7" s="41"/>
    </row>
    <row r="8" spans="1:28" s="4" customFormat="1" ht="76.5" x14ac:dyDescent="0.25">
      <c r="A8" s="47"/>
      <c r="B8" s="47"/>
      <c r="C8" s="47"/>
      <c r="D8" s="8" t="s">
        <v>7</v>
      </c>
      <c r="E8" s="9" t="s">
        <v>1</v>
      </c>
      <c r="F8" s="9" t="s">
        <v>8</v>
      </c>
      <c r="G8" s="9" t="s">
        <v>9</v>
      </c>
      <c r="H8" s="48"/>
      <c r="I8" s="52"/>
      <c r="J8" s="52"/>
      <c r="K8" s="11" t="s">
        <v>7</v>
      </c>
      <c r="L8" s="12" t="s">
        <v>1</v>
      </c>
      <c r="M8" s="12" t="s">
        <v>8</v>
      </c>
      <c r="N8" s="12" t="s">
        <v>9</v>
      </c>
      <c r="O8" s="43"/>
      <c r="P8" s="44"/>
      <c r="Q8" s="44"/>
      <c r="R8" s="14" t="s">
        <v>7</v>
      </c>
      <c r="S8" s="15" t="s">
        <v>1</v>
      </c>
      <c r="T8" s="15" t="s">
        <v>8</v>
      </c>
      <c r="U8" s="15" t="s">
        <v>9</v>
      </c>
      <c r="V8" s="40"/>
      <c r="W8" s="41"/>
      <c r="X8" s="41"/>
      <c r="Y8" s="17" t="s">
        <v>7</v>
      </c>
      <c r="Z8" s="18" t="s">
        <v>1</v>
      </c>
      <c r="AA8" s="18" t="s">
        <v>8</v>
      </c>
      <c r="AB8" s="18" t="s">
        <v>9</v>
      </c>
    </row>
    <row r="9" spans="1:28" ht="30" customHeight="1" x14ac:dyDescent="0.2">
      <c r="A9" s="19"/>
      <c r="B9" s="34" t="s">
        <v>10</v>
      </c>
      <c r="C9" s="6">
        <v>786067.92</v>
      </c>
      <c r="D9" s="6">
        <v>738780.35</v>
      </c>
      <c r="E9" s="6">
        <f>D9/C9*100</f>
        <v>93.984289550958906</v>
      </c>
      <c r="F9" s="6">
        <f>D9/$D$37*100</f>
        <v>95.870097545747171</v>
      </c>
      <c r="G9" s="6">
        <f>C9-D9</f>
        <v>47287.570000000065</v>
      </c>
      <c r="H9" s="5"/>
      <c r="I9" s="37" t="s">
        <v>10</v>
      </c>
      <c r="J9" s="7">
        <f>SUM(J10:J30)</f>
        <v>1191783.5599999998</v>
      </c>
      <c r="K9" s="7">
        <v>1096675.29</v>
      </c>
      <c r="L9" s="7">
        <f>K9/J9*100</f>
        <v>92.019669242626591</v>
      </c>
      <c r="M9" s="7">
        <f>K9/$K$37*100</f>
        <v>84.917472325819858</v>
      </c>
      <c r="N9" s="7">
        <f>J9-K9</f>
        <v>95108.269999999786</v>
      </c>
      <c r="O9" s="5"/>
      <c r="P9" s="37" t="s">
        <v>10</v>
      </c>
      <c r="Q9" s="7">
        <v>1215624.73</v>
      </c>
      <c r="R9" s="7">
        <f>SUM(R10:R35)</f>
        <v>1183413.1899999997</v>
      </c>
      <c r="S9" s="7">
        <f>R9/Q9*100</f>
        <v>97.350206917886553</v>
      </c>
      <c r="T9" s="7">
        <f>R9/$R$37*100</f>
        <v>86.527942536376557</v>
      </c>
      <c r="U9" s="7">
        <f>Q9-R9</f>
        <v>32211.54000000027</v>
      </c>
      <c r="V9" s="5"/>
      <c r="W9" s="37" t="s">
        <v>10</v>
      </c>
      <c r="X9" s="7">
        <f>SUM(X10:X30)</f>
        <v>700728.87</v>
      </c>
      <c r="Y9" s="7">
        <f>SUM(Y10:Y30)</f>
        <v>648485.44999999995</v>
      </c>
      <c r="Z9" s="7">
        <f>Y9/X9*100</f>
        <v>92.544417357886218</v>
      </c>
      <c r="AA9" s="7">
        <f>Y9/$Y$37*100</f>
        <v>82.352260127532929</v>
      </c>
      <c r="AB9" s="7">
        <f>X9-Y9</f>
        <v>52243.420000000042</v>
      </c>
    </row>
    <row r="10" spans="1:28" s="26" customFormat="1" ht="76.5" x14ac:dyDescent="0.2">
      <c r="A10" s="21">
        <v>1</v>
      </c>
      <c r="B10" s="35" t="s">
        <v>17</v>
      </c>
      <c r="C10" s="22">
        <v>433950.44</v>
      </c>
      <c r="D10" s="23">
        <v>413624.24</v>
      </c>
      <c r="E10" s="23">
        <f t="shared" ref="E10:E32" si="0">D10/C10*100</f>
        <v>95.316008897237197</v>
      </c>
      <c r="F10" s="23">
        <f t="shared" ref="F10:F37" si="1">D10/$D$37*100</f>
        <v>53.675217858847404</v>
      </c>
      <c r="G10" s="23">
        <f t="shared" ref="G10:G32" si="2">C10-D10</f>
        <v>20326.200000000012</v>
      </c>
      <c r="H10" s="24">
        <v>1</v>
      </c>
      <c r="I10" s="25" t="s">
        <v>41</v>
      </c>
      <c r="J10" s="22">
        <v>782314.36</v>
      </c>
      <c r="K10" s="22">
        <v>767482.05</v>
      </c>
      <c r="L10" s="22">
        <f t="shared" ref="L10:L30" si="3">K10/J10*100</f>
        <v>98.104047329515993</v>
      </c>
      <c r="M10" s="22">
        <f t="shared" ref="M10:M37" si="4">K10/$K$37*100</f>
        <v>59.427468035172467</v>
      </c>
      <c r="N10" s="22">
        <f t="shared" ref="N10:N30" si="5">J10-K10</f>
        <v>14832.309999999939</v>
      </c>
      <c r="O10" s="24">
        <v>1</v>
      </c>
      <c r="P10" s="25" t="s">
        <v>62</v>
      </c>
      <c r="Q10" s="22">
        <v>816344.38</v>
      </c>
      <c r="R10" s="22">
        <v>813256.48</v>
      </c>
      <c r="S10" s="22">
        <f t="shared" ref="S10:S30" si="6">R10/Q10*100</f>
        <v>99.621740520832631</v>
      </c>
      <c r="T10" s="22">
        <f t="shared" ref="T10:T37" si="7">R10/$R$37*100</f>
        <v>59.463094178269117</v>
      </c>
      <c r="U10" s="22">
        <f t="shared" ref="U10:U30" si="8">Q10-R10</f>
        <v>3087.9000000000233</v>
      </c>
      <c r="V10" s="24">
        <v>1</v>
      </c>
      <c r="W10" s="25" t="s">
        <v>88</v>
      </c>
      <c r="X10" s="22">
        <v>418367.58</v>
      </c>
      <c r="Y10" s="22">
        <v>401644.37</v>
      </c>
      <c r="Z10" s="22">
        <f t="shared" ref="Z10:Z28" si="9">Y10/X10*100</f>
        <v>96.002747153591585</v>
      </c>
      <c r="AA10" s="22">
        <f t="shared" ref="AA10:AA37" si="10">Y10/$Y$37*100</f>
        <v>51.005495400088144</v>
      </c>
      <c r="AB10" s="22">
        <f t="shared" ref="AB10:AB28" si="11">X10-Y10</f>
        <v>16723.210000000021</v>
      </c>
    </row>
    <row r="11" spans="1:28" s="26" customFormat="1" ht="76.5" x14ac:dyDescent="0.2">
      <c r="A11" s="21">
        <v>2</v>
      </c>
      <c r="B11" s="35" t="s">
        <v>18</v>
      </c>
      <c r="C11" s="22">
        <v>630</v>
      </c>
      <c r="D11" s="23">
        <v>628.6</v>
      </c>
      <c r="E11" s="23">
        <f t="shared" si="0"/>
        <v>99.777777777777771</v>
      </c>
      <c r="F11" s="23">
        <f t="shared" si="1"/>
        <v>8.1572206566209657E-2</v>
      </c>
      <c r="G11" s="23">
        <f t="shared" si="2"/>
        <v>1.3999999999999773</v>
      </c>
      <c r="H11" s="24">
        <v>2</v>
      </c>
      <c r="I11" s="25" t="s">
        <v>42</v>
      </c>
      <c r="J11" s="22">
        <v>161793.78</v>
      </c>
      <c r="K11" s="22">
        <v>85022.39</v>
      </c>
      <c r="L11" s="22">
        <f t="shared" si="3"/>
        <v>52.549850803906061</v>
      </c>
      <c r="M11" s="22">
        <f t="shared" si="4"/>
        <v>6.58343131803404</v>
      </c>
      <c r="N11" s="22">
        <f t="shared" si="5"/>
        <v>76771.39</v>
      </c>
      <c r="O11" s="24">
        <v>2</v>
      </c>
      <c r="P11" s="25" t="s">
        <v>63</v>
      </c>
      <c r="Q11" s="22">
        <v>72301.53</v>
      </c>
      <c r="R11" s="22">
        <v>65477.17</v>
      </c>
      <c r="S11" s="22">
        <f t="shared" si="6"/>
        <v>90.561250916820157</v>
      </c>
      <c r="T11" s="22">
        <f t="shared" si="7"/>
        <v>4.7875119620768807</v>
      </c>
      <c r="U11" s="22">
        <f t="shared" si="8"/>
        <v>6824.3600000000006</v>
      </c>
      <c r="V11" s="24">
        <v>2</v>
      </c>
      <c r="W11" s="25" t="s">
        <v>89</v>
      </c>
      <c r="X11" s="22">
        <v>52975.82</v>
      </c>
      <c r="Y11" s="22">
        <v>50975.32</v>
      </c>
      <c r="Z11" s="22">
        <f>Y11/X11*100</f>
        <v>96.223748872598861</v>
      </c>
      <c r="AA11" s="22">
        <f t="shared" si="10"/>
        <v>6.4734417907514068</v>
      </c>
      <c r="AB11" s="22">
        <f t="shared" si="11"/>
        <v>2000.5</v>
      </c>
    </row>
    <row r="12" spans="1:28" s="26" customFormat="1" ht="89.25" x14ac:dyDescent="0.2">
      <c r="A12" s="21">
        <v>3</v>
      </c>
      <c r="B12" s="35" t="s">
        <v>19</v>
      </c>
      <c r="C12" s="22">
        <v>3402</v>
      </c>
      <c r="D12" s="23">
        <v>3402</v>
      </c>
      <c r="E12" s="23">
        <f t="shared" si="0"/>
        <v>100</v>
      </c>
      <c r="F12" s="23">
        <f t="shared" si="1"/>
        <v>0.44147096203984287</v>
      </c>
      <c r="G12" s="23">
        <f t="shared" si="2"/>
        <v>0</v>
      </c>
      <c r="H12" s="24">
        <v>3</v>
      </c>
      <c r="I12" s="25" t="s">
        <v>43</v>
      </c>
      <c r="J12" s="22">
        <v>660.45</v>
      </c>
      <c r="K12" s="22">
        <v>592.65</v>
      </c>
      <c r="L12" s="22">
        <f t="shared" si="3"/>
        <v>89.734272087213256</v>
      </c>
      <c r="M12" s="22">
        <f t="shared" si="4"/>
        <v>4.5889918768842811E-2</v>
      </c>
      <c r="N12" s="22">
        <f t="shared" si="5"/>
        <v>67.800000000000068</v>
      </c>
      <c r="O12" s="24">
        <v>3</v>
      </c>
      <c r="P12" s="25" t="s">
        <v>64</v>
      </c>
      <c r="Q12" s="22">
        <v>55</v>
      </c>
      <c r="R12" s="22">
        <v>55</v>
      </c>
      <c r="S12" s="22">
        <f t="shared" si="6"/>
        <v>100</v>
      </c>
      <c r="T12" s="22">
        <f t="shared" si="7"/>
        <v>4.0214498872542656E-3</v>
      </c>
      <c r="U12" s="22">
        <f t="shared" si="8"/>
        <v>0</v>
      </c>
      <c r="V12" s="24">
        <v>3</v>
      </c>
      <c r="W12" s="25" t="s">
        <v>90</v>
      </c>
      <c r="X12" s="22">
        <v>391.3</v>
      </c>
      <c r="Y12" s="22">
        <v>355.8</v>
      </c>
      <c r="Z12" s="22">
        <f t="shared" si="9"/>
        <v>90.9276769741886</v>
      </c>
      <c r="AA12" s="22">
        <f t="shared" si="10"/>
        <v>4.5183641596548106E-2</v>
      </c>
      <c r="AB12" s="22">
        <f t="shared" si="11"/>
        <v>35.5</v>
      </c>
    </row>
    <row r="13" spans="1:28" s="26" customFormat="1" ht="102" x14ac:dyDescent="0.2">
      <c r="A13" s="21">
        <v>4</v>
      </c>
      <c r="B13" s="35" t="s">
        <v>20</v>
      </c>
      <c r="C13" s="22">
        <v>83</v>
      </c>
      <c r="D13" s="23">
        <v>83</v>
      </c>
      <c r="E13" s="23">
        <f t="shared" si="0"/>
        <v>100</v>
      </c>
      <c r="F13" s="23">
        <f t="shared" si="1"/>
        <v>1.0770749514787467E-2</v>
      </c>
      <c r="G13" s="23">
        <f t="shared" si="2"/>
        <v>0</v>
      </c>
      <c r="H13" s="24">
        <v>4</v>
      </c>
      <c r="I13" s="25" t="s">
        <v>44</v>
      </c>
      <c r="J13" s="22">
        <v>3480.45</v>
      </c>
      <c r="K13" s="22">
        <v>3427.32</v>
      </c>
      <c r="L13" s="22">
        <f t="shared" si="3"/>
        <v>98.473473257768404</v>
      </c>
      <c r="M13" s="22">
        <f t="shared" si="4"/>
        <v>0.26538333990522289</v>
      </c>
      <c r="N13" s="22">
        <f t="shared" si="5"/>
        <v>53.129999999999654</v>
      </c>
      <c r="O13" s="24">
        <v>4</v>
      </c>
      <c r="P13" s="25" t="s">
        <v>65</v>
      </c>
      <c r="Q13" s="22">
        <v>98400.9</v>
      </c>
      <c r="R13" s="22">
        <v>98370.35</v>
      </c>
      <c r="S13" s="22">
        <f t="shared" si="6"/>
        <v>99.968953535994103</v>
      </c>
      <c r="T13" s="22">
        <f t="shared" si="7"/>
        <v>7.1925715075756864</v>
      </c>
      <c r="U13" s="22">
        <f t="shared" si="8"/>
        <v>30.549999999988358</v>
      </c>
      <c r="V13" s="24">
        <v>4</v>
      </c>
      <c r="W13" s="25" t="s">
        <v>91</v>
      </c>
      <c r="X13" s="22">
        <v>14764.09</v>
      </c>
      <c r="Y13" s="22">
        <v>14198.11</v>
      </c>
      <c r="Z13" s="22">
        <f t="shared" si="9"/>
        <v>96.166509415751335</v>
      </c>
      <c r="AA13" s="22">
        <f t="shared" si="10"/>
        <v>1.8030419156502688</v>
      </c>
      <c r="AB13" s="22">
        <f t="shared" si="11"/>
        <v>565.97999999999956</v>
      </c>
    </row>
    <row r="14" spans="1:28" s="26" customFormat="1" ht="255" x14ac:dyDescent="0.2">
      <c r="A14" s="21">
        <v>5</v>
      </c>
      <c r="B14" s="35" t="s">
        <v>21</v>
      </c>
      <c r="C14" s="22">
        <v>5541.36</v>
      </c>
      <c r="D14" s="23">
        <v>5199.2299999999996</v>
      </c>
      <c r="E14" s="23">
        <f t="shared" si="0"/>
        <v>93.825883898537541</v>
      </c>
      <c r="F14" s="23">
        <f t="shared" si="1"/>
        <v>0.67469402409359569</v>
      </c>
      <c r="G14" s="23">
        <f t="shared" si="2"/>
        <v>342.13000000000011</v>
      </c>
      <c r="H14" s="24">
        <v>5</v>
      </c>
      <c r="I14" s="25" t="s">
        <v>45</v>
      </c>
      <c r="J14" s="22">
        <v>20</v>
      </c>
      <c r="K14" s="22">
        <v>18.8</v>
      </c>
      <c r="L14" s="22">
        <f t="shared" si="3"/>
        <v>94</v>
      </c>
      <c r="M14" s="22">
        <f t="shared" si="4"/>
        <v>1.4557166503910317E-3</v>
      </c>
      <c r="N14" s="22">
        <f t="shared" si="5"/>
        <v>1.1999999999999993</v>
      </c>
      <c r="O14" s="24">
        <v>5</v>
      </c>
      <c r="P14" s="25" t="s">
        <v>66</v>
      </c>
      <c r="Q14" s="22">
        <v>1557.13</v>
      </c>
      <c r="R14" s="22">
        <v>1157.1300000000001</v>
      </c>
      <c r="S14" s="22">
        <f t="shared" si="6"/>
        <v>74.311714500394956</v>
      </c>
      <c r="T14" s="22">
        <f t="shared" si="7"/>
        <v>8.4606187418882359E-2</v>
      </c>
      <c r="U14" s="22">
        <f t="shared" si="8"/>
        <v>400</v>
      </c>
      <c r="V14" s="24">
        <v>5</v>
      </c>
      <c r="W14" s="25" t="s">
        <v>92</v>
      </c>
      <c r="X14" s="22">
        <v>27023.200000000001</v>
      </c>
      <c r="Y14" s="22">
        <v>20977.84</v>
      </c>
      <c r="Z14" s="22">
        <f t="shared" si="9"/>
        <v>77.629000266437728</v>
      </c>
      <c r="AA14" s="22">
        <f t="shared" si="10"/>
        <v>2.6640112535967702</v>
      </c>
      <c r="AB14" s="22">
        <f t="shared" si="11"/>
        <v>6045.3600000000006</v>
      </c>
    </row>
    <row r="15" spans="1:28" s="26" customFormat="1" ht="153" x14ac:dyDescent="0.2">
      <c r="A15" s="21">
        <v>6</v>
      </c>
      <c r="B15" s="35" t="s">
        <v>22</v>
      </c>
      <c r="C15" s="22">
        <v>80.599999999999994</v>
      </c>
      <c r="D15" s="23">
        <v>77.52</v>
      </c>
      <c r="E15" s="23">
        <f t="shared" si="0"/>
        <v>96.178660049627794</v>
      </c>
      <c r="F15" s="23">
        <f t="shared" si="1"/>
        <v>1.0059620510678607E-2</v>
      </c>
      <c r="G15" s="23">
        <f t="shared" si="2"/>
        <v>3.0799999999999983</v>
      </c>
      <c r="H15" s="24">
        <v>6</v>
      </c>
      <c r="I15" s="25" t="s">
        <v>46</v>
      </c>
      <c r="J15" s="22">
        <v>350</v>
      </c>
      <c r="K15" s="22">
        <v>338.05</v>
      </c>
      <c r="L15" s="22">
        <f t="shared" si="3"/>
        <v>96.585714285714289</v>
      </c>
      <c r="M15" s="22">
        <f t="shared" si="4"/>
        <v>2.6175798599185549E-2</v>
      </c>
      <c r="N15" s="22">
        <f t="shared" si="5"/>
        <v>11.949999999999989</v>
      </c>
      <c r="O15" s="24">
        <v>6</v>
      </c>
      <c r="P15" s="25" t="s">
        <v>67</v>
      </c>
      <c r="Q15" s="22">
        <v>6065.5</v>
      </c>
      <c r="R15" s="22">
        <v>3872.48</v>
      </c>
      <c r="S15" s="22">
        <f t="shared" si="6"/>
        <v>63.844365674717665</v>
      </c>
      <c r="T15" s="22">
        <f t="shared" si="7"/>
        <v>0.28314516835262549</v>
      </c>
      <c r="U15" s="22">
        <f t="shared" si="8"/>
        <v>2193.02</v>
      </c>
      <c r="V15" s="24">
        <v>6</v>
      </c>
      <c r="W15" s="25" t="s">
        <v>93</v>
      </c>
      <c r="X15" s="22">
        <v>3572.6</v>
      </c>
      <c r="Y15" s="22">
        <v>3347.46</v>
      </c>
      <c r="Z15" s="22">
        <f t="shared" si="9"/>
        <v>93.698147007781458</v>
      </c>
      <c r="AA15" s="22">
        <f t="shared" si="10"/>
        <v>0.42509958656205998</v>
      </c>
      <c r="AB15" s="22">
        <f t="shared" si="11"/>
        <v>225.13999999999987</v>
      </c>
    </row>
    <row r="16" spans="1:28" s="26" customFormat="1" ht="76.5" x14ac:dyDescent="0.2">
      <c r="A16" s="21">
        <v>7</v>
      </c>
      <c r="B16" s="35" t="s">
        <v>23</v>
      </c>
      <c r="C16" s="22">
        <v>78491.37</v>
      </c>
      <c r="D16" s="23">
        <v>77186.740000000005</v>
      </c>
      <c r="E16" s="23">
        <f t="shared" si="0"/>
        <v>98.337868226787236</v>
      </c>
      <c r="F16" s="23">
        <f t="shared" si="1"/>
        <v>10.016374004855741</v>
      </c>
      <c r="G16" s="23">
        <f t="shared" si="2"/>
        <v>1304.6299999999901</v>
      </c>
      <c r="H16" s="24">
        <v>7</v>
      </c>
      <c r="I16" s="25" t="s">
        <v>47</v>
      </c>
      <c r="J16" s="22">
        <v>516.99</v>
      </c>
      <c r="K16" s="22">
        <v>516.99</v>
      </c>
      <c r="L16" s="22">
        <f t="shared" si="3"/>
        <v>100</v>
      </c>
      <c r="M16" s="22">
        <f t="shared" si="4"/>
        <v>4.0031433568386142E-2</v>
      </c>
      <c r="N16" s="22">
        <f t="shared" si="5"/>
        <v>0</v>
      </c>
      <c r="O16" s="24">
        <v>7</v>
      </c>
      <c r="P16" s="25" t="s">
        <v>68</v>
      </c>
      <c r="Q16" s="22">
        <v>4680.57</v>
      </c>
      <c r="R16" s="22">
        <v>3440.02</v>
      </c>
      <c r="S16" s="22">
        <f t="shared" si="6"/>
        <v>73.49574944931922</v>
      </c>
      <c r="T16" s="22">
        <f t="shared" si="7"/>
        <v>0.25152487347549857</v>
      </c>
      <c r="U16" s="22">
        <f t="shared" si="8"/>
        <v>1240.5499999999997</v>
      </c>
      <c r="V16" s="24">
        <v>7</v>
      </c>
      <c r="W16" s="25" t="s">
        <v>94</v>
      </c>
      <c r="X16" s="22">
        <v>75390.320000000007</v>
      </c>
      <c r="Y16" s="22">
        <v>73298.12</v>
      </c>
      <c r="Z16" s="22">
        <f t="shared" si="9"/>
        <v>97.224842658845319</v>
      </c>
      <c r="AA16" s="22">
        <f t="shared" si="10"/>
        <v>9.3082517812837953</v>
      </c>
      <c r="AB16" s="22">
        <f t="shared" si="11"/>
        <v>2092.2000000000116</v>
      </c>
    </row>
    <row r="17" spans="1:28" s="26" customFormat="1" ht="89.25" x14ac:dyDescent="0.2">
      <c r="A17" s="21">
        <v>8</v>
      </c>
      <c r="B17" s="35" t="s">
        <v>24</v>
      </c>
      <c r="C17" s="22">
        <v>46</v>
      </c>
      <c r="D17" s="23">
        <v>46</v>
      </c>
      <c r="E17" s="23">
        <f t="shared" si="0"/>
        <v>100</v>
      </c>
      <c r="F17" s="23">
        <f t="shared" si="1"/>
        <v>5.9693310563882348E-3</v>
      </c>
      <c r="G17" s="23">
        <f t="shared" si="2"/>
        <v>0</v>
      </c>
      <c r="H17" s="24">
        <v>8</v>
      </c>
      <c r="I17" s="25" t="s">
        <v>48</v>
      </c>
      <c r="J17" s="22">
        <v>2924.75</v>
      </c>
      <c r="K17" s="22">
        <v>2801.88</v>
      </c>
      <c r="L17" s="22">
        <f t="shared" si="3"/>
        <v>95.798957175826999</v>
      </c>
      <c r="M17" s="22">
        <f t="shared" si="4"/>
        <v>0.21695443448923532</v>
      </c>
      <c r="N17" s="22">
        <f t="shared" si="5"/>
        <v>122.86999999999989</v>
      </c>
      <c r="O17" s="24">
        <v>8</v>
      </c>
      <c r="P17" s="25" t="s">
        <v>69</v>
      </c>
      <c r="Q17" s="22">
        <v>6879.85</v>
      </c>
      <c r="R17" s="22">
        <v>6783.29</v>
      </c>
      <c r="S17" s="22">
        <f t="shared" si="6"/>
        <v>98.596481027929386</v>
      </c>
      <c r="T17" s="22">
        <f t="shared" si="7"/>
        <v>0.49597565101296348</v>
      </c>
      <c r="U17" s="22">
        <f t="shared" si="8"/>
        <v>96.5600000000004</v>
      </c>
      <c r="V17" s="24">
        <v>8</v>
      </c>
      <c r="W17" s="25" t="s">
        <v>95</v>
      </c>
      <c r="X17" s="22">
        <v>29531.48</v>
      </c>
      <c r="Y17" s="22">
        <v>27944.38</v>
      </c>
      <c r="Z17" s="22">
        <f t="shared" si="9"/>
        <v>94.625734978402704</v>
      </c>
      <c r="AA17" s="22">
        <f t="shared" si="10"/>
        <v>3.5487039082567375</v>
      </c>
      <c r="AB17" s="22">
        <f t="shared" si="11"/>
        <v>1587.0999999999985</v>
      </c>
    </row>
    <row r="18" spans="1:28" s="26" customFormat="1" ht="63.75" customHeight="1" x14ac:dyDescent="0.2">
      <c r="A18" s="21">
        <v>9</v>
      </c>
      <c r="B18" s="35" t="s">
        <v>25</v>
      </c>
      <c r="C18" s="22">
        <v>19399.5</v>
      </c>
      <c r="D18" s="23">
        <v>18512.21</v>
      </c>
      <c r="E18" s="23">
        <f t="shared" si="0"/>
        <v>95.426222325317653</v>
      </c>
      <c r="F18" s="23">
        <f t="shared" si="1"/>
        <v>2.4022936972908875</v>
      </c>
      <c r="G18" s="23">
        <f t="shared" si="2"/>
        <v>887.29000000000087</v>
      </c>
      <c r="H18" s="24">
        <v>9</v>
      </c>
      <c r="I18" s="25" t="s">
        <v>49</v>
      </c>
      <c r="J18" s="22">
        <v>121478.38</v>
      </c>
      <c r="K18" s="22">
        <v>121468.38</v>
      </c>
      <c r="L18" s="22">
        <f t="shared" si="3"/>
        <v>99.991768082518064</v>
      </c>
      <c r="M18" s="22">
        <f t="shared" si="4"/>
        <v>9.4055076203204795</v>
      </c>
      <c r="N18" s="22">
        <f t="shared" si="5"/>
        <v>10</v>
      </c>
      <c r="O18" s="24">
        <v>9</v>
      </c>
      <c r="P18" s="25" t="s">
        <v>70</v>
      </c>
      <c r="Q18" s="22">
        <v>5896</v>
      </c>
      <c r="R18" s="22">
        <v>5875.94</v>
      </c>
      <c r="S18" s="22">
        <f t="shared" si="6"/>
        <v>99.659769335142471</v>
      </c>
      <c r="T18" s="22">
        <f t="shared" si="7"/>
        <v>0.42963269546386967</v>
      </c>
      <c r="U18" s="22">
        <f t="shared" si="8"/>
        <v>20.0600000000004</v>
      </c>
      <c r="V18" s="24">
        <v>9</v>
      </c>
      <c r="W18" s="25" t="s">
        <v>96</v>
      </c>
      <c r="X18" s="22">
        <v>21125.07</v>
      </c>
      <c r="Y18" s="22">
        <v>8249.6</v>
      </c>
      <c r="Z18" s="22">
        <f t="shared" si="9"/>
        <v>39.051231546215</v>
      </c>
      <c r="AA18" s="22">
        <f t="shared" si="10"/>
        <v>1.0476306062812908</v>
      </c>
      <c r="AB18" s="22">
        <f t="shared" si="11"/>
        <v>12875.47</v>
      </c>
    </row>
    <row r="19" spans="1:28" s="26" customFormat="1" ht="89.25" x14ac:dyDescent="0.2">
      <c r="A19" s="21">
        <v>10</v>
      </c>
      <c r="B19" s="35" t="s">
        <v>26</v>
      </c>
      <c r="C19" s="22">
        <v>48198.68</v>
      </c>
      <c r="D19" s="23">
        <v>40189.730000000003</v>
      </c>
      <c r="E19" s="23">
        <f t="shared" si="0"/>
        <v>83.383466103221096</v>
      </c>
      <c r="F19" s="23">
        <f t="shared" si="1"/>
        <v>5.215343552975173</v>
      </c>
      <c r="G19" s="23">
        <f t="shared" si="2"/>
        <v>8008.9499999999971</v>
      </c>
      <c r="H19" s="24">
        <v>10</v>
      </c>
      <c r="I19" s="25" t="s">
        <v>50</v>
      </c>
      <c r="J19" s="22">
        <v>2525.9899999999998</v>
      </c>
      <c r="K19" s="22">
        <v>2524.52</v>
      </c>
      <c r="L19" s="22">
        <f t="shared" si="3"/>
        <v>99.941804995269194</v>
      </c>
      <c r="M19" s="22">
        <f t="shared" si="4"/>
        <v>0.19547796799176423</v>
      </c>
      <c r="N19" s="22">
        <f t="shared" si="5"/>
        <v>1.4699999999997999</v>
      </c>
      <c r="O19" s="24">
        <v>10</v>
      </c>
      <c r="P19" s="25" t="s">
        <v>71</v>
      </c>
      <c r="Q19" s="22">
        <v>60317.33</v>
      </c>
      <c r="R19" s="22">
        <v>58056.01</v>
      </c>
      <c r="S19" s="22">
        <f t="shared" si="6"/>
        <v>96.250961373787604</v>
      </c>
      <c r="T19" s="22">
        <f t="shared" si="7"/>
        <v>4.2448969976169559</v>
      </c>
      <c r="U19" s="22">
        <f t="shared" si="8"/>
        <v>2261.3199999999997</v>
      </c>
      <c r="V19" s="24">
        <v>10</v>
      </c>
      <c r="W19" s="25" t="s">
        <v>97</v>
      </c>
      <c r="X19" s="22">
        <v>11695.64</v>
      </c>
      <c r="Y19" s="22">
        <v>10444.85</v>
      </c>
      <c r="Z19" s="22">
        <f t="shared" si="9"/>
        <v>89.305501879332809</v>
      </c>
      <c r="AA19" s="22">
        <f t="shared" si="10"/>
        <v>1.3264091032313252</v>
      </c>
      <c r="AB19" s="22">
        <f t="shared" si="11"/>
        <v>1250.7899999999991</v>
      </c>
    </row>
    <row r="20" spans="1:28" s="26" customFormat="1" ht="140.25" x14ac:dyDescent="0.2">
      <c r="A20" s="21">
        <v>11</v>
      </c>
      <c r="B20" s="35" t="s">
        <v>27</v>
      </c>
      <c r="C20" s="22">
        <v>42386.47</v>
      </c>
      <c r="D20" s="23">
        <v>39731.11</v>
      </c>
      <c r="E20" s="23">
        <f t="shared" si="0"/>
        <v>93.735359420116836</v>
      </c>
      <c r="F20" s="23">
        <f t="shared" si="1"/>
        <v>5.1558293223429823</v>
      </c>
      <c r="G20" s="23">
        <f t="shared" si="2"/>
        <v>2655.3600000000006</v>
      </c>
      <c r="H20" s="24">
        <v>11</v>
      </c>
      <c r="I20" s="25" t="s">
        <v>51</v>
      </c>
      <c r="J20" s="22">
        <v>50</v>
      </c>
      <c r="K20" s="22">
        <v>24.96</v>
      </c>
      <c r="L20" s="22">
        <f t="shared" si="3"/>
        <v>49.92</v>
      </c>
      <c r="M20" s="22">
        <f t="shared" si="4"/>
        <v>1.9326961486042632E-3</v>
      </c>
      <c r="N20" s="22">
        <f t="shared" si="5"/>
        <v>25.04</v>
      </c>
      <c r="O20" s="24">
        <v>11</v>
      </c>
      <c r="P20" s="25" t="s">
        <v>72</v>
      </c>
      <c r="Q20" s="22">
        <v>1127.05</v>
      </c>
      <c r="R20" s="22">
        <v>1127.05</v>
      </c>
      <c r="S20" s="22">
        <f t="shared" si="6"/>
        <v>100</v>
      </c>
      <c r="T20" s="22">
        <f t="shared" si="7"/>
        <v>8.2406819916907653E-2</v>
      </c>
      <c r="U20" s="22">
        <f t="shared" si="8"/>
        <v>0</v>
      </c>
      <c r="V20" s="24">
        <v>11</v>
      </c>
      <c r="W20" s="25" t="s">
        <v>98</v>
      </c>
      <c r="X20" s="22">
        <v>470.27</v>
      </c>
      <c r="Y20" s="22">
        <v>465.61</v>
      </c>
      <c r="Z20" s="22">
        <f t="shared" si="9"/>
        <v>99.009079890275814</v>
      </c>
      <c r="AA20" s="22">
        <f t="shared" si="10"/>
        <v>5.9128598549097147E-2</v>
      </c>
      <c r="AB20" s="22">
        <f t="shared" si="11"/>
        <v>4.6599999999999682</v>
      </c>
    </row>
    <row r="21" spans="1:28" s="26" customFormat="1" ht="89.25" x14ac:dyDescent="0.2">
      <c r="A21" s="21">
        <v>12</v>
      </c>
      <c r="B21" s="35" t="s">
        <v>28</v>
      </c>
      <c r="C21" s="22">
        <v>550</v>
      </c>
      <c r="D21" s="23">
        <v>500</v>
      </c>
      <c r="E21" s="23">
        <f t="shared" si="0"/>
        <v>90.909090909090907</v>
      </c>
      <c r="F21" s="23">
        <f t="shared" si="1"/>
        <v>6.4884033221611251E-2</v>
      </c>
      <c r="G21" s="23">
        <f t="shared" si="2"/>
        <v>50</v>
      </c>
      <c r="H21" s="24">
        <v>12</v>
      </c>
      <c r="I21" s="25" t="s">
        <v>52</v>
      </c>
      <c r="J21" s="22">
        <v>40</v>
      </c>
      <c r="K21" s="22">
        <v>40</v>
      </c>
      <c r="L21" s="22">
        <f t="shared" si="3"/>
        <v>100</v>
      </c>
      <c r="M21" s="22">
        <f t="shared" si="4"/>
        <v>3.0972694689170889E-3</v>
      </c>
      <c r="N21" s="22">
        <f t="shared" si="5"/>
        <v>0</v>
      </c>
      <c r="O21" s="24">
        <v>12</v>
      </c>
      <c r="P21" s="25" t="s">
        <v>73</v>
      </c>
      <c r="Q21" s="22">
        <v>19112.240000000002</v>
      </c>
      <c r="R21" s="22">
        <v>19112.11</v>
      </c>
      <c r="S21" s="22">
        <f t="shared" si="6"/>
        <v>99.999319807620651</v>
      </c>
      <c r="T21" s="22">
        <f t="shared" si="7"/>
        <v>1.3974253200852933</v>
      </c>
      <c r="U21" s="22">
        <f t="shared" si="8"/>
        <v>0.13000000000101863</v>
      </c>
      <c r="V21" s="24">
        <v>12</v>
      </c>
      <c r="W21" s="25" t="s">
        <v>99</v>
      </c>
      <c r="X21" s="22">
        <v>1300</v>
      </c>
      <c r="Y21" s="22">
        <v>1284</v>
      </c>
      <c r="Z21" s="22">
        <f t="shared" si="9"/>
        <v>98.769230769230759</v>
      </c>
      <c r="AA21" s="22">
        <f t="shared" si="10"/>
        <v>0.16305732380541813</v>
      </c>
      <c r="AB21" s="22">
        <f t="shared" si="11"/>
        <v>16</v>
      </c>
    </row>
    <row r="22" spans="1:28" s="26" customFormat="1" ht="102" x14ac:dyDescent="0.2">
      <c r="A22" s="21">
        <v>13</v>
      </c>
      <c r="B22" s="35" t="s">
        <v>29</v>
      </c>
      <c r="C22" s="22">
        <v>4469.75</v>
      </c>
      <c r="D22" s="23">
        <v>4393.3100000000004</v>
      </c>
      <c r="E22" s="23">
        <f t="shared" si="0"/>
        <v>98.289837239219196</v>
      </c>
      <c r="F22" s="23">
        <f t="shared" si="1"/>
        <v>0.57011134398567387</v>
      </c>
      <c r="G22" s="23">
        <f t="shared" si="2"/>
        <v>76.4399999999996</v>
      </c>
      <c r="H22" s="24">
        <v>13</v>
      </c>
      <c r="I22" s="25" t="s">
        <v>53</v>
      </c>
      <c r="J22" s="22">
        <v>7808.38</v>
      </c>
      <c r="K22" s="22">
        <v>7808.38</v>
      </c>
      <c r="L22" s="22">
        <f t="shared" si="3"/>
        <v>100</v>
      </c>
      <c r="M22" s="22">
        <f t="shared" si="4"/>
        <v>0.60461642439257035</v>
      </c>
      <c r="N22" s="22">
        <f t="shared" si="5"/>
        <v>0</v>
      </c>
      <c r="O22" s="24">
        <v>13</v>
      </c>
      <c r="P22" s="25" t="s">
        <v>74</v>
      </c>
      <c r="Q22" s="22">
        <v>135</v>
      </c>
      <c r="R22" s="22">
        <v>103.5</v>
      </c>
      <c r="S22" s="22">
        <f t="shared" si="6"/>
        <v>76.666666666666671</v>
      </c>
      <c r="T22" s="22">
        <f t="shared" si="7"/>
        <v>7.5676375151057552E-3</v>
      </c>
      <c r="U22" s="22">
        <f t="shared" si="8"/>
        <v>31.5</v>
      </c>
      <c r="V22" s="24">
        <v>13</v>
      </c>
      <c r="W22" s="25" t="s">
        <v>100</v>
      </c>
      <c r="X22" s="22">
        <v>34519.71</v>
      </c>
      <c r="Y22" s="22">
        <v>25714.22</v>
      </c>
      <c r="Z22" s="22">
        <f t="shared" si="9"/>
        <v>74.491413745943987</v>
      </c>
      <c r="AA22" s="22">
        <f t="shared" si="10"/>
        <v>3.2654921315761367</v>
      </c>
      <c r="AB22" s="22">
        <f t="shared" si="11"/>
        <v>8805.489999999998</v>
      </c>
    </row>
    <row r="23" spans="1:28" s="26" customFormat="1" ht="89.25" x14ac:dyDescent="0.2">
      <c r="A23" s="21">
        <v>14</v>
      </c>
      <c r="B23" s="35" t="s">
        <v>30</v>
      </c>
      <c r="C23" s="22">
        <v>2167.6799999999998</v>
      </c>
      <c r="D23" s="23">
        <v>1701.97</v>
      </c>
      <c r="E23" s="23">
        <f t="shared" si="0"/>
        <v>78.515740330676124</v>
      </c>
      <c r="F23" s="23">
        <f t="shared" si="1"/>
        <v>0.2208613560443714</v>
      </c>
      <c r="G23" s="23">
        <f t="shared" si="2"/>
        <v>465.70999999999981</v>
      </c>
      <c r="H23" s="24">
        <v>14</v>
      </c>
      <c r="I23" s="25" t="s">
        <v>54</v>
      </c>
      <c r="J23" s="22">
        <v>5716</v>
      </c>
      <c r="K23" s="22">
        <v>5716</v>
      </c>
      <c r="L23" s="22">
        <f t="shared" si="3"/>
        <v>100</v>
      </c>
      <c r="M23" s="22">
        <f t="shared" si="4"/>
        <v>0.44259980710825197</v>
      </c>
      <c r="N23" s="22">
        <f t="shared" si="5"/>
        <v>0</v>
      </c>
      <c r="O23" s="24">
        <v>14</v>
      </c>
      <c r="P23" s="25" t="s">
        <v>75</v>
      </c>
      <c r="Q23" s="22">
        <v>1444.44</v>
      </c>
      <c r="R23" s="22">
        <v>1444.44</v>
      </c>
      <c r="S23" s="22">
        <f t="shared" si="6"/>
        <v>100</v>
      </c>
      <c r="T23" s="22">
        <f t="shared" si="7"/>
        <v>0.10561351045719186</v>
      </c>
      <c r="U23" s="22">
        <f t="shared" si="8"/>
        <v>0</v>
      </c>
      <c r="V23" s="24">
        <v>14</v>
      </c>
      <c r="W23" s="25" t="s">
        <v>101</v>
      </c>
      <c r="X23" s="22">
        <v>43</v>
      </c>
      <c r="Y23" s="22">
        <v>40</v>
      </c>
      <c r="Z23" s="22">
        <f t="shared" si="9"/>
        <v>93.023255813953483</v>
      </c>
      <c r="AA23" s="22">
        <f t="shared" si="10"/>
        <v>5.0796674082684776E-3</v>
      </c>
      <c r="AB23" s="22">
        <f t="shared" si="11"/>
        <v>3</v>
      </c>
    </row>
    <row r="24" spans="1:28" s="26" customFormat="1" ht="114.75" x14ac:dyDescent="0.2">
      <c r="A24" s="21">
        <v>15</v>
      </c>
      <c r="B24" s="35" t="s">
        <v>31</v>
      </c>
      <c r="C24" s="22">
        <v>4203.3</v>
      </c>
      <c r="D24" s="23">
        <v>3983.31</v>
      </c>
      <c r="E24" s="23">
        <f t="shared" si="0"/>
        <v>94.766255085290112</v>
      </c>
      <c r="F24" s="23">
        <f t="shared" si="1"/>
        <v>0.51690643674395265</v>
      </c>
      <c r="G24" s="23">
        <f t="shared" si="2"/>
        <v>219.99000000000024</v>
      </c>
      <c r="H24" s="24">
        <v>15</v>
      </c>
      <c r="I24" s="25" t="s">
        <v>55</v>
      </c>
      <c r="J24" s="22">
        <v>269.5</v>
      </c>
      <c r="K24" s="22">
        <v>255.89</v>
      </c>
      <c r="L24" s="22">
        <f t="shared" si="3"/>
        <v>94.949907235621509</v>
      </c>
      <c r="M24" s="22">
        <f t="shared" si="4"/>
        <v>1.9814007110029844E-2</v>
      </c>
      <c r="N24" s="22">
        <f t="shared" si="5"/>
        <v>13.610000000000014</v>
      </c>
      <c r="O24" s="24">
        <v>15</v>
      </c>
      <c r="P24" s="25" t="s">
        <v>76</v>
      </c>
      <c r="Q24" s="22">
        <v>4714.16</v>
      </c>
      <c r="R24" s="22">
        <v>4604.7</v>
      </c>
      <c r="S24" s="22">
        <f t="shared" si="6"/>
        <v>97.678059293702375</v>
      </c>
      <c r="T24" s="22">
        <f t="shared" si="7"/>
        <v>0.33668309628799487</v>
      </c>
      <c r="U24" s="22">
        <f t="shared" si="8"/>
        <v>109.46000000000004</v>
      </c>
      <c r="V24" s="24">
        <v>15</v>
      </c>
      <c r="W24" s="25" t="s">
        <v>102</v>
      </c>
      <c r="X24" s="22">
        <v>10</v>
      </c>
      <c r="Y24" s="22">
        <v>10</v>
      </c>
      <c r="Z24" s="22">
        <f t="shared" si="9"/>
        <v>100</v>
      </c>
      <c r="AA24" s="22">
        <f t="shared" si="10"/>
        <v>1.2699168520671194E-3</v>
      </c>
      <c r="AB24" s="22">
        <f t="shared" si="11"/>
        <v>0</v>
      </c>
    </row>
    <row r="25" spans="1:28" s="26" customFormat="1" ht="89.25" x14ac:dyDescent="0.2">
      <c r="A25" s="21">
        <v>16</v>
      </c>
      <c r="B25" s="35" t="s">
        <v>32</v>
      </c>
      <c r="C25" s="22">
        <v>29857.54</v>
      </c>
      <c r="D25" s="23">
        <v>24683.03</v>
      </c>
      <c r="E25" s="23">
        <f t="shared" si="0"/>
        <v>82.669335785868498</v>
      </c>
      <c r="F25" s="23">
        <f t="shared" si="1"/>
        <v>3.2030690770600541</v>
      </c>
      <c r="G25" s="23">
        <f t="shared" si="2"/>
        <v>5174.510000000002</v>
      </c>
      <c r="H25" s="24">
        <v>16</v>
      </c>
      <c r="I25" s="25" t="s">
        <v>56</v>
      </c>
      <c r="J25" s="22">
        <v>50</v>
      </c>
      <c r="K25" s="22">
        <v>50</v>
      </c>
      <c r="L25" s="22">
        <f t="shared" si="3"/>
        <v>100</v>
      </c>
      <c r="M25" s="22">
        <f t="shared" si="4"/>
        <v>3.8715868361463611E-3</v>
      </c>
      <c r="N25" s="22">
        <f t="shared" si="5"/>
        <v>0</v>
      </c>
      <c r="O25" s="24">
        <v>16</v>
      </c>
      <c r="P25" s="25" t="s">
        <v>77</v>
      </c>
      <c r="Q25" s="22">
        <v>133.72999999999999</v>
      </c>
      <c r="R25" s="22">
        <v>133.72999999999999</v>
      </c>
      <c r="S25" s="22">
        <f t="shared" si="6"/>
        <v>100</v>
      </c>
      <c r="T25" s="22">
        <f t="shared" si="7"/>
        <v>9.7779726076820551E-3</v>
      </c>
      <c r="U25" s="22">
        <f t="shared" si="8"/>
        <v>0</v>
      </c>
      <c r="V25" s="24">
        <v>16</v>
      </c>
      <c r="W25" s="25" t="s">
        <v>103</v>
      </c>
      <c r="X25" s="22">
        <v>135.86000000000001</v>
      </c>
      <c r="Y25" s="22">
        <v>135.86000000000001</v>
      </c>
      <c r="Z25" s="22">
        <f t="shared" si="9"/>
        <v>100</v>
      </c>
      <c r="AA25" s="22">
        <f t="shared" si="10"/>
        <v>1.7253090352183885E-2</v>
      </c>
      <c r="AB25" s="22">
        <f t="shared" si="11"/>
        <v>0</v>
      </c>
    </row>
    <row r="26" spans="1:28" s="26" customFormat="1" ht="127.5" x14ac:dyDescent="0.2">
      <c r="A26" s="21">
        <v>17</v>
      </c>
      <c r="B26" s="35" t="s">
        <v>33</v>
      </c>
      <c r="C26" s="22">
        <v>355</v>
      </c>
      <c r="D26" s="23">
        <v>355</v>
      </c>
      <c r="E26" s="23">
        <f t="shared" si="0"/>
        <v>100</v>
      </c>
      <c r="F26" s="23">
        <f t="shared" si="1"/>
        <v>4.6067663587343988E-2</v>
      </c>
      <c r="G26" s="23">
        <f t="shared" si="2"/>
        <v>0</v>
      </c>
      <c r="H26" s="24">
        <v>17</v>
      </c>
      <c r="I26" s="25" t="s">
        <v>57</v>
      </c>
      <c r="J26" s="22">
        <v>12094</v>
      </c>
      <c r="K26" s="22">
        <v>11901.59</v>
      </c>
      <c r="L26" s="22">
        <f t="shared" si="3"/>
        <v>98.409045807838595</v>
      </c>
      <c r="M26" s="22">
        <f t="shared" si="4"/>
        <v>0.92156078346422332</v>
      </c>
      <c r="N26" s="22">
        <f t="shared" si="5"/>
        <v>192.40999999999985</v>
      </c>
      <c r="O26" s="24">
        <v>17</v>
      </c>
      <c r="P26" s="25" t="s">
        <v>78</v>
      </c>
      <c r="Q26" s="22">
        <v>28513.3</v>
      </c>
      <c r="R26" s="22">
        <v>24051.16</v>
      </c>
      <c r="S26" s="22">
        <f t="shared" si="6"/>
        <v>84.350671441046813</v>
      </c>
      <c r="T26" s="22">
        <f t="shared" si="7"/>
        <v>1.7585551758242601</v>
      </c>
      <c r="U26" s="22">
        <f t="shared" si="8"/>
        <v>4462.1399999999994</v>
      </c>
      <c r="V26" s="24">
        <v>17</v>
      </c>
      <c r="W26" s="25" t="s">
        <v>104</v>
      </c>
      <c r="X26" s="22">
        <v>778.3</v>
      </c>
      <c r="Y26" s="22">
        <v>765.28</v>
      </c>
      <c r="Z26" s="22">
        <f t="shared" si="9"/>
        <v>98.327123217268408</v>
      </c>
      <c r="AA26" s="22">
        <f t="shared" si="10"/>
        <v>9.7184196854992508E-2</v>
      </c>
      <c r="AB26" s="22">
        <f t="shared" si="11"/>
        <v>13.019999999999982</v>
      </c>
    </row>
    <row r="27" spans="1:28" s="26" customFormat="1" ht="178.5" x14ac:dyDescent="0.2">
      <c r="A27" s="21">
        <v>18</v>
      </c>
      <c r="B27" s="35" t="s">
        <v>34</v>
      </c>
      <c r="C27" s="22">
        <v>2071</v>
      </c>
      <c r="D27" s="23">
        <v>1912.68</v>
      </c>
      <c r="E27" s="23">
        <f t="shared" si="0"/>
        <v>92.355383872525351</v>
      </c>
      <c r="F27" s="23">
        <f t="shared" si="1"/>
        <v>0.24820478532462281</v>
      </c>
      <c r="G27" s="23">
        <f t="shared" si="2"/>
        <v>158.31999999999994</v>
      </c>
      <c r="H27" s="24">
        <v>18</v>
      </c>
      <c r="I27" s="25" t="s">
        <v>58</v>
      </c>
      <c r="J27" s="22">
        <v>7236.77</v>
      </c>
      <c r="K27" s="22">
        <v>7236.77</v>
      </c>
      <c r="L27" s="22">
        <f t="shared" si="3"/>
        <v>100</v>
      </c>
      <c r="M27" s="22">
        <f t="shared" si="4"/>
        <v>0.56035566936437808</v>
      </c>
      <c r="N27" s="22">
        <f t="shared" si="5"/>
        <v>0</v>
      </c>
      <c r="O27" s="24">
        <v>18</v>
      </c>
      <c r="P27" s="25" t="s">
        <v>79</v>
      </c>
      <c r="Q27" s="22">
        <v>55.2</v>
      </c>
      <c r="R27" s="22">
        <v>55.2</v>
      </c>
      <c r="S27" s="22">
        <f t="shared" si="6"/>
        <v>100</v>
      </c>
      <c r="T27" s="22">
        <f t="shared" si="7"/>
        <v>4.0360733413897362E-3</v>
      </c>
      <c r="U27" s="22">
        <f t="shared" si="8"/>
        <v>0</v>
      </c>
      <c r="V27" s="24">
        <v>18</v>
      </c>
      <c r="W27" s="25" t="s">
        <v>105</v>
      </c>
      <c r="X27" s="22">
        <v>100</v>
      </c>
      <c r="Y27" s="22">
        <v>100</v>
      </c>
      <c r="Z27" s="22">
        <f t="shared" si="9"/>
        <v>100</v>
      </c>
      <c r="AA27" s="22">
        <f t="shared" si="10"/>
        <v>1.2699168520671194E-2</v>
      </c>
      <c r="AB27" s="22">
        <f t="shared" si="11"/>
        <v>0</v>
      </c>
    </row>
    <row r="28" spans="1:28" s="26" customFormat="1" ht="114.75" x14ac:dyDescent="0.2">
      <c r="A28" s="21">
        <v>19</v>
      </c>
      <c r="B28" s="35" t="s">
        <v>35</v>
      </c>
      <c r="C28" s="22">
        <v>18245.099999999999</v>
      </c>
      <c r="D28" s="23">
        <v>14602.26</v>
      </c>
      <c r="E28" s="23">
        <f t="shared" si="0"/>
        <v>80.033872108127667</v>
      </c>
      <c r="F28" s="23">
        <f t="shared" si="1"/>
        <v>1.8949070459012101</v>
      </c>
      <c r="G28" s="23">
        <f t="shared" si="2"/>
        <v>3642.8399999999983</v>
      </c>
      <c r="H28" s="24">
        <v>19</v>
      </c>
      <c r="I28" s="25" t="s">
        <v>59</v>
      </c>
      <c r="J28" s="22">
        <v>26107.03</v>
      </c>
      <c r="K28" s="22">
        <v>24520.5</v>
      </c>
      <c r="L28" s="22">
        <f t="shared" si="3"/>
        <v>93.92297783393974</v>
      </c>
      <c r="M28" s="22">
        <f t="shared" si="4"/>
        <v>1.8986649003145368</v>
      </c>
      <c r="N28" s="22">
        <f t="shared" si="5"/>
        <v>1586.5299999999988</v>
      </c>
      <c r="O28" s="24">
        <v>19</v>
      </c>
      <c r="P28" s="25" t="s">
        <v>80</v>
      </c>
      <c r="Q28" s="22">
        <v>100</v>
      </c>
      <c r="R28" s="22">
        <v>100</v>
      </c>
      <c r="S28" s="22">
        <f t="shared" si="6"/>
        <v>100</v>
      </c>
      <c r="T28" s="22">
        <f t="shared" si="7"/>
        <v>7.3117270677350299E-3</v>
      </c>
      <c r="U28" s="22">
        <f t="shared" si="8"/>
        <v>0</v>
      </c>
      <c r="V28" s="24">
        <v>19</v>
      </c>
      <c r="W28" s="25" t="s">
        <v>106</v>
      </c>
      <c r="X28" s="22">
        <v>8534.6299999999992</v>
      </c>
      <c r="Y28" s="22">
        <v>8534.6299999999992</v>
      </c>
      <c r="Z28" s="22">
        <f t="shared" si="9"/>
        <v>100</v>
      </c>
      <c r="AA28" s="22">
        <f t="shared" si="10"/>
        <v>1.0838270463157598</v>
      </c>
      <c r="AB28" s="22">
        <f t="shared" si="11"/>
        <v>0</v>
      </c>
    </row>
    <row r="29" spans="1:28" s="26" customFormat="1" ht="102" x14ac:dyDescent="0.2">
      <c r="A29" s="21">
        <v>20</v>
      </c>
      <c r="B29" s="35" t="s">
        <v>36</v>
      </c>
      <c r="C29" s="22">
        <v>9590.83</v>
      </c>
      <c r="D29" s="23">
        <v>9336.82</v>
      </c>
      <c r="E29" s="23">
        <f t="shared" si="0"/>
        <v>97.351532661928104</v>
      </c>
      <c r="F29" s="23">
        <f t="shared" si="1"/>
        <v>1.2116210781284087</v>
      </c>
      <c r="G29" s="23">
        <f t="shared" si="2"/>
        <v>254.01000000000022</v>
      </c>
      <c r="H29" s="24">
        <v>20</v>
      </c>
      <c r="I29" s="25" t="s">
        <v>60</v>
      </c>
      <c r="J29" s="22">
        <v>6112.99</v>
      </c>
      <c r="K29" s="22">
        <v>6112.99</v>
      </c>
      <c r="L29" s="22">
        <f t="shared" si="3"/>
        <v>100</v>
      </c>
      <c r="M29" s="22">
        <f t="shared" si="4"/>
        <v>0.47333943226988684</v>
      </c>
      <c r="N29" s="22">
        <f t="shared" si="5"/>
        <v>0</v>
      </c>
      <c r="O29" s="24">
        <v>20</v>
      </c>
      <c r="P29" s="25" t="s">
        <v>81</v>
      </c>
      <c r="Q29" s="22">
        <v>35820.49</v>
      </c>
      <c r="R29" s="22">
        <v>35820.49</v>
      </c>
      <c r="S29" s="22">
        <f t="shared" si="6"/>
        <v>100</v>
      </c>
      <c r="T29" s="22">
        <f t="shared" si="7"/>
        <v>2.6190964631253193</v>
      </c>
      <c r="U29" s="22">
        <f t="shared" si="8"/>
        <v>0</v>
      </c>
      <c r="V29" s="24">
        <v>20</v>
      </c>
      <c r="W29" s="25" t="s">
        <v>109</v>
      </c>
      <c r="X29" s="22" t="s">
        <v>110</v>
      </c>
      <c r="Y29" s="22" t="s">
        <v>110</v>
      </c>
      <c r="Z29" s="22" t="s">
        <v>110</v>
      </c>
      <c r="AA29" s="22" t="s">
        <v>110</v>
      </c>
      <c r="AB29" s="22" t="s">
        <v>110</v>
      </c>
    </row>
    <row r="30" spans="1:28" s="26" customFormat="1" ht="89.25" x14ac:dyDescent="0.2">
      <c r="A30" s="21">
        <v>21</v>
      </c>
      <c r="B30" s="35" t="s">
        <v>37</v>
      </c>
      <c r="C30" s="22">
        <v>80833.929999999993</v>
      </c>
      <c r="D30" s="23">
        <v>78033.13</v>
      </c>
      <c r="E30" s="23">
        <f t="shared" si="0"/>
        <v>96.535118359332543</v>
      </c>
      <c r="F30" s="23">
        <f t="shared" si="1"/>
        <v>10.12620839861262</v>
      </c>
      <c r="G30" s="23">
        <f t="shared" si="2"/>
        <v>2800.7999999999884</v>
      </c>
      <c r="H30" s="24">
        <v>21</v>
      </c>
      <c r="I30" s="25" t="s">
        <v>61</v>
      </c>
      <c r="J30" s="22">
        <v>50233.74</v>
      </c>
      <c r="K30" s="22">
        <v>48815.17</v>
      </c>
      <c r="L30" s="22">
        <f t="shared" si="3"/>
        <v>97.176061348408467</v>
      </c>
      <c r="M30" s="22">
        <f t="shared" si="4"/>
        <v>3.7798433915249348</v>
      </c>
      <c r="N30" s="22">
        <f t="shared" si="5"/>
        <v>1418.5699999999997</v>
      </c>
      <c r="O30" s="24">
        <v>21</v>
      </c>
      <c r="P30" s="25" t="s">
        <v>82</v>
      </c>
      <c r="Q30" s="22">
        <v>35220.82</v>
      </c>
      <c r="R30" s="22">
        <v>32376.19</v>
      </c>
      <c r="S30" s="22">
        <f t="shared" si="6"/>
        <v>91.923441873301073</v>
      </c>
      <c r="T30" s="22">
        <f t="shared" si="7"/>
        <v>2.367258647731322</v>
      </c>
      <c r="U30" s="22">
        <f t="shared" si="8"/>
        <v>2844.630000000001</v>
      </c>
      <c r="V30" s="24"/>
      <c r="W30" s="25"/>
      <c r="X30" s="22"/>
      <c r="Y30" s="22"/>
      <c r="Z30" s="22"/>
      <c r="AA30" s="22"/>
      <c r="AB30" s="22"/>
    </row>
    <row r="31" spans="1:28" s="26" customFormat="1" ht="165.75" x14ac:dyDescent="0.2">
      <c r="A31" s="21">
        <v>22</v>
      </c>
      <c r="B31" s="35" t="s">
        <v>38</v>
      </c>
      <c r="C31" s="22">
        <v>132.19999999999999</v>
      </c>
      <c r="D31" s="23">
        <v>110</v>
      </c>
      <c r="E31" s="23">
        <f t="shared" si="0"/>
        <v>83.207261724659602</v>
      </c>
      <c r="F31" s="23">
        <f t="shared" si="1"/>
        <v>1.4274487308754474E-2</v>
      </c>
      <c r="G31" s="23">
        <f t="shared" si="2"/>
        <v>22.199999999999989</v>
      </c>
      <c r="H31" s="24"/>
      <c r="I31" s="25"/>
      <c r="J31" s="22"/>
      <c r="K31" s="22"/>
      <c r="L31" s="22"/>
      <c r="M31" s="27"/>
      <c r="N31" s="22"/>
      <c r="O31" s="24">
        <v>22</v>
      </c>
      <c r="P31" s="25" t="s">
        <v>83</v>
      </c>
      <c r="Q31" s="22">
        <v>123.31</v>
      </c>
      <c r="R31" s="22">
        <v>123.31</v>
      </c>
      <c r="S31" s="22">
        <f t="shared" ref="S31:S35" si="12">R31/Q31*100</f>
        <v>100</v>
      </c>
      <c r="T31" s="22">
        <f t="shared" si="7"/>
        <v>9.0160906472240652E-3</v>
      </c>
      <c r="U31" s="22">
        <f t="shared" ref="U31:U35" si="13">Q31-R31</f>
        <v>0</v>
      </c>
      <c r="V31" s="24"/>
      <c r="W31" s="25"/>
      <c r="X31" s="22"/>
      <c r="Y31" s="22"/>
      <c r="Z31" s="22"/>
      <c r="AA31" s="22"/>
      <c r="AB31" s="22"/>
    </row>
    <row r="32" spans="1:28" s="26" customFormat="1" ht="102" x14ac:dyDescent="0.2">
      <c r="A32" s="21">
        <v>23</v>
      </c>
      <c r="B32" s="35" t="s">
        <v>39</v>
      </c>
      <c r="C32" s="22">
        <v>1382.18</v>
      </c>
      <c r="D32" s="23">
        <v>488.47</v>
      </c>
      <c r="E32" s="23">
        <f t="shared" si="0"/>
        <v>35.340548987830815</v>
      </c>
      <c r="F32" s="23">
        <f t="shared" si="1"/>
        <v>6.3387807415520886E-2</v>
      </c>
      <c r="G32" s="23">
        <f t="shared" si="2"/>
        <v>893.71</v>
      </c>
      <c r="H32" s="24"/>
      <c r="I32" s="25"/>
      <c r="J32" s="22"/>
      <c r="K32" s="22"/>
      <c r="L32" s="22"/>
      <c r="M32" s="27"/>
      <c r="N32" s="22"/>
      <c r="O32" s="24">
        <v>23</v>
      </c>
      <c r="P32" s="25" t="s">
        <v>84</v>
      </c>
      <c r="Q32" s="22">
        <v>1442.88</v>
      </c>
      <c r="R32" s="22">
        <v>1427.95</v>
      </c>
      <c r="S32" s="22">
        <f t="shared" si="12"/>
        <v>98.965263916611207</v>
      </c>
      <c r="T32" s="22">
        <f t="shared" si="7"/>
        <v>0.10440780666372236</v>
      </c>
      <c r="U32" s="22">
        <f t="shared" si="13"/>
        <v>14.930000000000064</v>
      </c>
      <c r="V32" s="24"/>
      <c r="W32" s="25"/>
      <c r="X32" s="22"/>
      <c r="Y32" s="22"/>
      <c r="Z32" s="22"/>
      <c r="AA32" s="22"/>
      <c r="AB32" s="22"/>
    </row>
    <row r="33" spans="1:28" s="26" customFormat="1" ht="63.75" x14ac:dyDescent="0.2">
      <c r="A33" s="21"/>
      <c r="B33" s="35"/>
      <c r="C33" s="22"/>
      <c r="D33" s="23"/>
      <c r="E33" s="23"/>
      <c r="F33" s="23"/>
      <c r="G33" s="23"/>
      <c r="H33" s="24"/>
      <c r="I33" s="25"/>
      <c r="J33" s="22"/>
      <c r="K33" s="22"/>
      <c r="L33" s="22"/>
      <c r="M33" s="27"/>
      <c r="N33" s="22"/>
      <c r="O33" s="24">
        <v>24</v>
      </c>
      <c r="P33" s="25" t="s">
        <v>85</v>
      </c>
      <c r="Q33" s="22">
        <v>3925.6</v>
      </c>
      <c r="R33" s="22">
        <v>3175.48</v>
      </c>
      <c r="S33" s="22">
        <f t="shared" si="12"/>
        <v>80.891583452211123</v>
      </c>
      <c r="T33" s="22">
        <f t="shared" si="7"/>
        <v>0.23218243069051234</v>
      </c>
      <c r="U33" s="22">
        <f t="shared" si="13"/>
        <v>750.11999999999989</v>
      </c>
      <c r="V33" s="24"/>
      <c r="W33" s="25"/>
      <c r="X33" s="22"/>
      <c r="Y33" s="22"/>
      <c r="Z33" s="22"/>
      <c r="AA33" s="22"/>
      <c r="AB33" s="22"/>
    </row>
    <row r="34" spans="1:28" s="26" customFormat="1" ht="76.5" x14ac:dyDescent="0.2">
      <c r="A34" s="21"/>
      <c r="B34" s="35"/>
      <c r="C34" s="22"/>
      <c r="D34" s="23"/>
      <c r="E34" s="23"/>
      <c r="F34" s="23"/>
      <c r="G34" s="23"/>
      <c r="H34" s="24"/>
      <c r="I34" s="25"/>
      <c r="J34" s="22"/>
      <c r="K34" s="22"/>
      <c r="L34" s="22"/>
      <c r="M34" s="27"/>
      <c r="N34" s="22"/>
      <c r="O34" s="24">
        <v>25</v>
      </c>
      <c r="P34" s="25" t="s">
        <v>86</v>
      </c>
      <c r="Q34" s="22">
        <v>3150</v>
      </c>
      <c r="R34" s="22">
        <v>3150</v>
      </c>
      <c r="S34" s="22">
        <f t="shared" si="12"/>
        <v>100</v>
      </c>
      <c r="T34" s="22">
        <f t="shared" si="7"/>
        <v>0.23031940263365341</v>
      </c>
      <c r="U34" s="22">
        <f t="shared" si="13"/>
        <v>0</v>
      </c>
      <c r="V34" s="24"/>
      <c r="W34" s="25"/>
      <c r="X34" s="22"/>
      <c r="Y34" s="22"/>
      <c r="Z34" s="22"/>
      <c r="AA34" s="22"/>
      <c r="AB34" s="22"/>
    </row>
    <row r="35" spans="1:28" s="26" customFormat="1" ht="165.75" x14ac:dyDescent="0.2">
      <c r="A35" s="21"/>
      <c r="B35" s="35"/>
      <c r="C35" s="22"/>
      <c r="D35" s="23"/>
      <c r="E35" s="23"/>
      <c r="F35" s="23"/>
      <c r="G35" s="23"/>
      <c r="H35" s="24"/>
      <c r="I35" s="25"/>
      <c r="J35" s="22"/>
      <c r="K35" s="22"/>
      <c r="L35" s="22"/>
      <c r="M35" s="27"/>
      <c r="N35" s="22"/>
      <c r="O35" s="24">
        <v>26</v>
      </c>
      <c r="P35" s="25" t="s">
        <v>87</v>
      </c>
      <c r="Q35" s="22">
        <v>8108.33</v>
      </c>
      <c r="R35" s="22">
        <v>264.01</v>
      </c>
      <c r="S35" s="22">
        <f t="shared" si="12"/>
        <v>3.2560342265300002</v>
      </c>
      <c r="T35" s="22">
        <f t="shared" si="7"/>
        <v>1.9303690631527249E-2</v>
      </c>
      <c r="U35" s="22">
        <f t="shared" si="13"/>
        <v>7844.32</v>
      </c>
      <c r="V35" s="24"/>
      <c r="W35" s="25"/>
      <c r="X35" s="22"/>
      <c r="Y35" s="22"/>
      <c r="Z35" s="22"/>
      <c r="AA35" s="22"/>
      <c r="AB35" s="22"/>
    </row>
    <row r="36" spans="1:28" s="32" customFormat="1" ht="38.25" x14ac:dyDescent="0.2">
      <c r="A36" s="28"/>
      <c r="B36" s="36" t="s">
        <v>11</v>
      </c>
      <c r="C36" s="30">
        <v>36872.18</v>
      </c>
      <c r="D36" s="30">
        <v>31825.26</v>
      </c>
      <c r="E36" s="30">
        <f t="shared" ref="E36:E37" si="14">D36/C36*100</f>
        <v>86.312390534001509</v>
      </c>
      <c r="F36" s="30">
        <f t="shared" si="1"/>
        <v>4.1299024542528313</v>
      </c>
      <c r="G36" s="30">
        <f t="shared" ref="G36:G37" si="15">D36-C36</f>
        <v>-5046.9200000000019</v>
      </c>
      <c r="H36" s="31"/>
      <c r="I36" s="38" t="s">
        <v>11</v>
      </c>
      <c r="J36" s="30">
        <v>201949.26</v>
      </c>
      <c r="K36" s="30">
        <v>194784.82</v>
      </c>
      <c r="L36" s="27">
        <f t="shared" ref="L36:L37" si="16">K36/J36*100</f>
        <v>96.452356398830091</v>
      </c>
      <c r="M36" s="27">
        <f t="shared" si="4"/>
        <v>15.082526899862769</v>
      </c>
      <c r="N36" s="27">
        <f t="shared" ref="N36:N37" si="17">J36-K36</f>
        <v>7164.4400000000023</v>
      </c>
      <c r="O36" s="31"/>
      <c r="P36" s="38" t="s">
        <v>11</v>
      </c>
      <c r="Q36" s="30">
        <v>214675.85</v>
      </c>
      <c r="R36" s="30">
        <v>184252.74</v>
      </c>
      <c r="S36" s="27">
        <f t="shared" ref="S36:S37" si="18">R36/Q36*100</f>
        <v>85.82835004496313</v>
      </c>
      <c r="T36" s="27">
        <f t="shared" si="7"/>
        <v>13.472057463623447</v>
      </c>
      <c r="U36" s="27">
        <f t="shared" ref="U36:U37" si="19">Q36-R36</f>
        <v>30423.110000000015</v>
      </c>
      <c r="V36" s="31"/>
      <c r="W36" s="38" t="s">
        <v>11</v>
      </c>
      <c r="X36" s="30">
        <v>144520.57999999999</v>
      </c>
      <c r="Y36" s="30">
        <v>138967.67999999999</v>
      </c>
      <c r="Z36" s="27">
        <f t="shared" ref="Z36:Z37" si="20">Y36/X36*100</f>
        <v>96.157709856962938</v>
      </c>
      <c r="AA36" s="27">
        <f t="shared" si="10"/>
        <v>17.647739872467078</v>
      </c>
      <c r="AB36" s="27">
        <f t="shared" ref="AB36:AB37" si="21">X36-Y36</f>
        <v>5552.8999999999942</v>
      </c>
    </row>
    <row r="37" spans="1:28" s="32" customFormat="1" x14ac:dyDescent="0.2">
      <c r="A37" s="29"/>
      <c r="B37" s="36" t="s">
        <v>40</v>
      </c>
      <c r="C37" s="30">
        <f>C36+C9</f>
        <v>822940.10000000009</v>
      </c>
      <c r="D37" s="30">
        <f>D36+D9</f>
        <v>770605.61</v>
      </c>
      <c r="E37" s="30">
        <f t="shared" si="14"/>
        <v>93.640546863617402</v>
      </c>
      <c r="F37" s="30">
        <f t="shared" si="1"/>
        <v>100</v>
      </c>
      <c r="G37" s="30">
        <f t="shared" si="15"/>
        <v>-52334.490000000107</v>
      </c>
      <c r="H37" s="31"/>
      <c r="I37" s="38" t="s">
        <v>2</v>
      </c>
      <c r="J37" s="30">
        <f>J36+J9</f>
        <v>1393732.8199999998</v>
      </c>
      <c r="K37" s="30">
        <v>1291460.1200000001</v>
      </c>
      <c r="L37" s="27">
        <f t="shared" si="16"/>
        <v>92.66195797843092</v>
      </c>
      <c r="M37" s="27">
        <f t="shared" si="4"/>
        <v>100</v>
      </c>
      <c r="N37" s="27">
        <f t="shared" si="17"/>
        <v>102272.69999999972</v>
      </c>
      <c r="O37" s="31"/>
      <c r="P37" s="38" t="s">
        <v>2</v>
      </c>
      <c r="Q37" s="30">
        <f>Q36+Q9</f>
        <v>1430300.58</v>
      </c>
      <c r="R37" s="30">
        <f>R36+R9</f>
        <v>1367665.9299999997</v>
      </c>
      <c r="S37" s="27">
        <f t="shared" si="18"/>
        <v>95.620875019151541</v>
      </c>
      <c r="T37" s="27">
        <f t="shared" si="7"/>
        <v>100</v>
      </c>
      <c r="U37" s="27">
        <f t="shared" si="19"/>
        <v>62634.650000000373</v>
      </c>
      <c r="V37" s="31"/>
      <c r="W37" s="38" t="s">
        <v>2</v>
      </c>
      <c r="X37" s="30">
        <f>X36+X9</f>
        <v>845249.45</v>
      </c>
      <c r="Y37" s="30">
        <f>Y36+Y9</f>
        <v>787453.12999999989</v>
      </c>
      <c r="Z37" s="27">
        <f t="shared" si="20"/>
        <v>93.162217378550196</v>
      </c>
      <c r="AA37" s="27">
        <f t="shared" si="10"/>
        <v>100</v>
      </c>
      <c r="AB37" s="27">
        <f t="shared" si="21"/>
        <v>57796.320000000065</v>
      </c>
    </row>
  </sheetData>
  <mergeCells count="28">
    <mergeCell ref="A2:AB2"/>
    <mergeCell ref="A1:AB1"/>
    <mergeCell ref="A6:A8"/>
    <mergeCell ref="B6:B8"/>
    <mergeCell ref="C6:G6"/>
    <mergeCell ref="H6:H8"/>
    <mergeCell ref="M4:N4"/>
    <mergeCell ref="A5:G5"/>
    <mergeCell ref="I5:N5"/>
    <mergeCell ref="I6:I8"/>
    <mergeCell ref="J6:N6"/>
    <mergeCell ref="C7:C8"/>
    <mergeCell ref="D7:G7"/>
    <mergeCell ref="J7:J8"/>
    <mergeCell ref="K7:N7"/>
    <mergeCell ref="A4:B4"/>
    <mergeCell ref="P5:U5"/>
    <mergeCell ref="O6:O8"/>
    <mergeCell ref="P6:P8"/>
    <mergeCell ref="Q6:U6"/>
    <mergeCell ref="Q7:Q8"/>
    <mergeCell ref="R7:U7"/>
    <mergeCell ref="W5:AB5"/>
    <mergeCell ref="V6:V8"/>
    <mergeCell ref="W6:W8"/>
    <mergeCell ref="X6:AB6"/>
    <mergeCell ref="X7:X8"/>
    <mergeCell ref="Y7:AB7"/>
  </mergeCells>
  <pageMargins left="0.70866141732283472" right="0.70866141732283472" top="0.74803149606299213" bottom="0.74803149606299213" header="0.31496062992125984" footer="0.31496062992125984"/>
  <pageSetup paperSize="8" scale="6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П. Алышева</dc:creator>
  <cp:lastModifiedBy>Екатерина В. Антонова</cp:lastModifiedBy>
  <cp:lastPrinted>2024-10-07T22:43:04Z</cp:lastPrinted>
  <dcterms:created xsi:type="dcterms:W3CDTF">2024-09-10T04:11:45Z</dcterms:created>
  <dcterms:modified xsi:type="dcterms:W3CDTF">2024-10-07T23:43:33Z</dcterms:modified>
</cp:coreProperties>
</file>